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do\Documents\Biljart\KVBBL\Seizoen_2024-2025\"/>
    </mc:Choice>
  </mc:AlternateContent>
  <xr:revisionPtr revIDLastSave="0" documentId="13_ncr:2001_{8C10B463-57F6-455B-BE3F-7B6A04F4189C}" xr6:coauthVersionLast="47" xr6:coauthVersionMax="47" xr10:uidLastSave="{00000000-0000-0000-0000-000000000000}"/>
  <bookViews>
    <workbookView xWindow="-108" yWindow="-108" windowWidth="23256" windowHeight="12456" tabRatio="498" xr2:uid="{00000000-000D-0000-FFFF-FFFF00000000}"/>
  </bookViews>
  <sheets>
    <sheet name="2024-2025" sheetId="1" r:id="rId1"/>
    <sheet name="Ledenlijst" sheetId="6" r:id="rId2"/>
    <sheet name="Bekerploegen" sheetId="5" r:id="rId3"/>
    <sheet name="Inschrijv. beker AB" sheetId="4" r:id="rId4"/>
    <sheet name="Data" sheetId="2" r:id="rId5"/>
    <sheet name="formules" sheetId="3" r:id="rId6"/>
    <sheet name="Ledenlijst (2)" sheetId="7" r:id="rId7"/>
  </sheets>
  <definedNames>
    <definedName name="_xlnm._FilterDatabase" localSheetId="1" hidden="1">Ledenlijst!$A$2:$E$26</definedName>
    <definedName name="_xlnm._FilterDatabase" localSheetId="6" hidden="1">'Ledenlijst (2)'!$A$2:$E$26</definedName>
    <definedName name="heen">'2024-2025'!$B$4:$HH$38</definedName>
    <definedName name="terug">'2024-2025'!$B$51:$HH$87</definedName>
    <definedName name="totaal">'2024-2025'!$B$2:$HH$87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I21" i="7"/>
  <c r="J21" i="7"/>
  <c r="K21" i="7"/>
  <c r="I18" i="7"/>
  <c r="J18" i="7"/>
  <c r="K18" i="7"/>
  <c r="I24" i="7"/>
  <c r="J24" i="7"/>
  <c r="K24" i="7"/>
  <c r="I26" i="7"/>
  <c r="J26" i="7"/>
  <c r="K26" i="7"/>
  <c r="I9" i="7"/>
  <c r="J9" i="7"/>
  <c r="K9" i="7"/>
  <c r="I20" i="7"/>
  <c r="J20" i="7"/>
  <c r="K20" i="7"/>
  <c r="I11" i="7"/>
  <c r="J11" i="7"/>
  <c r="K11" i="7"/>
  <c r="I19" i="7"/>
  <c r="J19" i="7"/>
  <c r="K19" i="7"/>
  <c r="I17" i="7"/>
  <c r="J17" i="7"/>
  <c r="K17" i="7"/>
  <c r="I12" i="7"/>
  <c r="J12" i="7"/>
  <c r="K12" i="7"/>
  <c r="I5" i="7"/>
  <c r="J5" i="7"/>
  <c r="K5" i="7"/>
  <c r="I22" i="7"/>
  <c r="J22" i="7"/>
  <c r="K22" i="7"/>
  <c r="I3" i="7"/>
  <c r="J3" i="7"/>
  <c r="K3" i="7"/>
  <c r="I15" i="7"/>
  <c r="J15" i="7"/>
  <c r="K15" i="7"/>
  <c r="I25" i="7"/>
  <c r="J25" i="7"/>
  <c r="K25" i="7"/>
  <c r="I16" i="7"/>
  <c r="J16" i="7"/>
  <c r="K16" i="7"/>
  <c r="I2" i="7"/>
  <c r="J2" i="7"/>
  <c r="K2" i="7"/>
  <c r="I4" i="7"/>
  <c r="J4" i="7"/>
  <c r="K4" i="7"/>
  <c r="I6" i="7"/>
  <c r="J6" i="7"/>
  <c r="K6" i="7"/>
  <c r="I7" i="7"/>
  <c r="J7" i="7"/>
  <c r="K7" i="7"/>
  <c r="I10" i="7"/>
  <c r="J10" i="7"/>
  <c r="K10" i="7"/>
  <c r="I13" i="7"/>
  <c r="J13" i="7"/>
  <c r="K13" i="7"/>
  <c r="I14" i="7"/>
  <c r="J14" i="7"/>
  <c r="K14" i="7"/>
  <c r="I8" i="7"/>
  <c r="J8" i="7"/>
  <c r="K8" i="7"/>
  <c r="J23" i="7"/>
  <c r="K23" i="7"/>
  <c r="I23" i="7"/>
  <c r="U14" i="7"/>
  <c r="T14" i="7"/>
  <c r="S14" i="7"/>
  <c r="R14" i="7"/>
  <c r="Q37" i="4"/>
  <c r="M36" i="4" l="1"/>
  <c r="N35" i="4"/>
  <c r="O35" i="4"/>
  <c r="E37" i="4"/>
  <c r="C33" i="3"/>
  <c r="B37" i="4" l="1"/>
  <c r="C37" i="4"/>
  <c r="D37" i="4"/>
  <c r="R14" i="6"/>
  <c r="T14" i="6"/>
  <c r="U14" i="6"/>
  <c r="S14" i="6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51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  <c r="EY5" i="1"/>
  <c r="EY6" i="1"/>
  <c r="EY7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4" i="1"/>
  <c r="EY25" i="1"/>
  <c r="EY26" i="1"/>
  <c r="EY27" i="1"/>
  <c r="EY28" i="1"/>
  <c r="EY4" i="1"/>
  <c r="EO85" i="1"/>
  <c r="EO52" i="1"/>
  <c r="EO53" i="1"/>
  <c r="EO54" i="1"/>
  <c r="EO55" i="1"/>
  <c r="EO56" i="1"/>
  <c r="EO57" i="1"/>
  <c r="EO58" i="1"/>
  <c r="EO59" i="1"/>
  <c r="EO60" i="1"/>
  <c r="EO61" i="1"/>
  <c r="EO62" i="1"/>
  <c r="EO63" i="1"/>
  <c r="EO64" i="1"/>
  <c r="EO65" i="1"/>
  <c r="EO66" i="1"/>
  <c r="EO67" i="1"/>
  <c r="EO68" i="1"/>
  <c r="EO69" i="1"/>
  <c r="EO70" i="1"/>
  <c r="EO71" i="1"/>
  <c r="EO72" i="1"/>
  <c r="EO73" i="1"/>
  <c r="EO74" i="1"/>
  <c r="EO75" i="1"/>
  <c r="EO51" i="1"/>
  <c r="A48" i="1" l="1"/>
  <c r="B50" i="1" s="1"/>
  <c r="B49" i="1" l="1"/>
  <c r="C50" i="1"/>
  <c r="C3" i="1"/>
  <c r="B48" i="1"/>
  <c r="B1" i="1"/>
  <c r="AE48" i="1" l="1"/>
  <c r="BJ48" i="1" s="1"/>
  <c r="CN48" i="1" s="1"/>
  <c r="DS48" i="1" s="1"/>
  <c r="EW48" i="1" s="1"/>
  <c r="GB48" i="1" s="1"/>
  <c r="C49" i="1"/>
  <c r="D50" i="1"/>
  <c r="C2" i="1"/>
  <c r="D3" i="1"/>
  <c r="AF1" i="1"/>
  <c r="BK1" i="1" s="1"/>
  <c r="CO1" i="1" s="1"/>
  <c r="DT1" i="1" s="1"/>
  <c r="E3" i="1" l="1"/>
  <c r="D2" i="1"/>
  <c r="E50" i="1"/>
  <c r="D49" i="1"/>
  <c r="F50" i="1" l="1"/>
  <c r="E49" i="1"/>
  <c r="E2" i="1"/>
  <c r="F3" i="1"/>
  <c r="G3" i="1" l="1"/>
  <c r="F2" i="1"/>
  <c r="G50" i="1"/>
  <c r="F49" i="1"/>
  <c r="H50" i="1" l="1"/>
  <c r="G49" i="1"/>
  <c r="G2" i="1"/>
  <c r="H3" i="1"/>
  <c r="H2" i="1" l="1"/>
  <c r="I3" i="1"/>
  <c r="I50" i="1"/>
  <c r="H49" i="1"/>
  <c r="I2" i="1" l="1"/>
  <c r="J3" i="1"/>
  <c r="J50" i="1"/>
  <c r="I49" i="1"/>
  <c r="J2" i="1" l="1"/>
  <c r="K3" i="1"/>
  <c r="K50" i="1"/>
  <c r="J49" i="1"/>
  <c r="K2" i="1" l="1"/>
  <c r="L3" i="1"/>
  <c r="L50" i="1"/>
  <c r="K49" i="1"/>
  <c r="L2" i="1" l="1"/>
  <c r="M3" i="1"/>
  <c r="M50" i="1"/>
  <c r="L49" i="1"/>
  <c r="M2" i="1" l="1"/>
  <c r="N3" i="1"/>
  <c r="N50" i="1"/>
  <c r="M49" i="1"/>
  <c r="O3" i="1" l="1"/>
  <c r="N2" i="1"/>
  <c r="O50" i="1"/>
  <c r="N49" i="1"/>
  <c r="P50" i="1" l="1"/>
  <c r="O49" i="1"/>
  <c r="O2" i="1"/>
  <c r="P3" i="1"/>
  <c r="Q3" i="1" l="1"/>
  <c r="P2" i="1"/>
  <c r="Q50" i="1"/>
  <c r="P49" i="1"/>
  <c r="R50" i="1" l="1"/>
  <c r="Q49" i="1"/>
  <c r="Q2" i="1"/>
  <c r="R3" i="1"/>
  <c r="R2" i="1" l="1"/>
  <c r="S3" i="1"/>
  <c r="S50" i="1"/>
  <c r="R49" i="1"/>
  <c r="S2" i="1" l="1"/>
  <c r="T3" i="1"/>
  <c r="T50" i="1"/>
  <c r="S49" i="1"/>
  <c r="U3" i="1" l="1"/>
  <c r="T2" i="1"/>
  <c r="U50" i="1"/>
  <c r="T49" i="1"/>
  <c r="V50" i="1" l="1"/>
  <c r="U49" i="1"/>
  <c r="U2" i="1"/>
  <c r="V3" i="1"/>
  <c r="W3" i="1" l="1"/>
  <c r="V2" i="1"/>
  <c r="W50" i="1"/>
  <c r="V49" i="1"/>
  <c r="X50" i="1" l="1"/>
  <c r="W49" i="1"/>
  <c r="W2" i="1"/>
  <c r="X3" i="1"/>
  <c r="X2" i="1" l="1"/>
  <c r="Y3" i="1"/>
  <c r="Y50" i="1"/>
  <c r="X49" i="1"/>
  <c r="Y2" i="1" l="1"/>
  <c r="Z3" i="1"/>
  <c r="Z50" i="1"/>
  <c r="Y49" i="1"/>
  <c r="Z2" i="1" l="1"/>
  <c r="AA3" i="1"/>
  <c r="AA50" i="1"/>
  <c r="Z49" i="1"/>
  <c r="AB3" i="1" l="1"/>
  <c r="AA2" i="1"/>
  <c r="AB50" i="1"/>
  <c r="AA49" i="1"/>
  <c r="AC50" i="1" l="1"/>
  <c r="AD50" i="1" s="1"/>
  <c r="AB49" i="1"/>
  <c r="AC3" i="1"/>
  <c r="AB2" i="1"/>
  <c r="AD49" i="1" l="1"/>
  <c r="AE50" i="1"/>
  <c r="AC2" i="1"/>
  <c r="AD3" i="1"/>
  <c r="AC49" i="1"/>
  <c r="AE49" i="1" l="1"/>
  <c r="AF50" i="1"/>
  <c r="AD2" i="1"/>
  <c r="AE3" i="1"/>
  <c r="AF49" i="1" l="1"/>
  <c r="AG50" i="1"/>
  <c r="AE2" i="1"/>
  <c r="AF3" i="1"/>
  <c r="AG49" i="1" l="1"/>
  <c r="AH50" i="1"/>
  <c r="AF2" i="1"/>
  <c r="AG3" i="1"/>
  <c r="AH49" i="1" l="1"/>
  <c r="AI50" i="1"/>
  <c r="AG2" i="1"/>
  <c r="AH3" i="1"/>
  <c r="AI49" i="1" l="1"/>
  <c r="AJ50" i="1"/>
  <c r="AI3" i="1"/>
  <c r="AH2" i="1"/>
  <c r="AJ49" i="1" l="1"/>
  <c r="AK50" i="1"/>
  <c r="AJ3" i="1"/>
  <c r="AI2" i="1"/>
  <c r="AK49" i="1" l="1"/>
  <c r="AL50" i="1"/>
  <c r="AK3" i="1"/>
  <c r="AJ2" i="1"/>
  <c r="AL49" i="1" l="1"/>
  <c r="AM50" i="1"/>
  <c r="AK2" i="1"/>
  <c r="AL3" i="1"/>
  <c r="AM49" i="1" l="1"/>
  <c r="AN50" i="1"/>
  <c r="AL2" i="1"/>
  <c r="AM3" i="1"/>
  <c r="AN49" i="1" l="1"/>
  <c r="AO50" i="1"/>
  <c r="AM2" i="1"/>
  <c r="AN3" i="1"/>
  <c r="AO49" i="1" l="1"/>
  <c r="AP50" i="1"/>
  <c r="AO3" i="1"/>
  <c r="AN2" i="1"/>
  <c r="AP49" i="1" l="1"/>
  <c r="AQ50" i="1"/>
  <c r="AP3" i="1"/>
  <c r="AO2" i="1"/>
  <c r="AQ49" i="1" l="1"/>
  <c r="AR50" i="1"/>
  <c r="AQ3" i="1"/>
  <c r="AP2" i="1"/>
  <c r="AR49" i="1" l="1"/>
  <c r="AS50" i="1"/>
  <c r="AQ2" i="1"/>
  <c r="AR3" i="1"/>
  <c r="AS49" i="1" l="1"/>
  <c r="AT50" i="1"/>
  <c r="AR2" i="1"/>
  <c r="AS3" i="1"/>
  <c r="AT49" i="1" l="1"/>
  <c r="AU50" i="1"/>
  <c r="AS2" i="1"/>
  <c r="AT3" i="1"/>
  <c r="AU49" i="1" l="1"/>
  <c r="AV50" i="1"/>
  <c r="AU3" i="1"/>
  <c r="AT2" i="1"/>
  <c r="AV49" i="1" l="1"/>
  <c r="AW50" i="1"/>
  <c r="AV3" i="1"/>
  <c r="AU2" i="1"/>
  <c r="AW49" i="1" l="1"/>
  <c r="AX50" i="1"/>
  <c r="AW3" i="1"/>
  <c r="AV2" i="1"/>
  <c r="AX49" i="1" l="1"/>
  <c r="AY50" i="1"/>
  <c r="AW2" i="1"/>
  <c r="AX3" i="1"/>
  <c r="AY49" i="1" l="1"/>
  <c r="AZ50" i="1"/>
  <c r="AX2" i="1"/>
  <c r="AY3" i="1"/>
  <c r="AZ49" i="1" l="1"/>
  <c r="BA50" i="1"/>
  <c r="AY2" i="1"/>
  <c r="AZ3" i="1"/>
  <c r="BA49" i="1" l="1"/>
  <c r="BB50" i="1"/>
  <c r="BA3" i="1"/>
  <c r="BA2" i="1" s="1"/>
  <c r="AZ2" i="1"/>
  <c r="BB49" i="1" l="1"/>
  <c r="BC50" i="1"/>
  <c r="BB3" i="1"/>
  <c r="BC49" i="1" l="1"/>
  <c r="BD50" i="1"/>
  <c r="BC3" i="1"/>
  <c r="BB2" i="1"/>
  <c r="BD49" i="1" l="1"/>
  <c r="BE50" i="1"/>
  <c r="BC2" i="1"/>
  <c r="BD3" i="1"/>
  <c r="BD2" i="1" s="1"/>
  <c r="BF50" i="1" l="1"/>
  <c r="BE49" i="1"/>
  <c r="BE3" i="1"/>
  <c r="BG50" i="1" l="1"/>
  <c r="BF49" i="1"/>
  <c r="BE2" i="1"/>
  <c r="BF3" i="1"/>
  <c r="BH50" i="1" l="1"/>
  <c r="BG49" i="1"/>
  <c r="BG3" i="1"/>
  <c r="BF2" i="1"/>
  <c r="BI50" i="1" l="1"/>
  <c r="BH49" i="1"/>
  <c r="BH3" i="1"/>
  <c r="BG2" i="1"/>
  <c r="BJ50" i="1" l="1"/>
  <c r="BI49" i="1"/>
  <c r="BI3" i="1"/>
  <c r="BH2" i="1"/>
  <c r="BJ49" i="1" l="1"/>
  <c r="BK50" i="1"/>
  <c r="BI2" i="1"/>
  <c r="BJ3" i="1"/>
  <c r="BK49" i="1" l="1"/>
  <c r="BL50" i="1"/>
  <c r="BJ2" i="1"/>
  <c r="BK3" i="1"/>
  <c r="BL49" i="1" l="1"/>
  <c r="BM50" i="1"/>
  <c r="BK2" i="1"/>
  <c r="BL3" i="1"/>
  <c r="BN50" i="1" l="1"/>
  <c r="BM49" i="1"/>
  <c r="BM3" i="1"/>
  <c r="BL2" i="1"/>
  <c r="BO50" i="1" l="1"/>
  <c r="BN49" i="1"/>
  <c r="BN3" i="1"/>
  <c r="BM2" i="1"/>
  <c r="BP50" i="1" l="1"/>
  <c r="BO49" i="1"/>
  <c r="BO3" i="1"/>
  <c r="BN2" i="1"/>
  <c r="BP49" i="1" l="1"/>
  <c r="BQ50" i="1"/>
  <c r="BO2" i="1"/>
  <c r="BP3" i="1"/>
  <c r="BQ49" i="1" l="1"/>
  <c r="BR50" i="1"/>
  <c r="BP2" i="1"/>
  <c r="BQ3" i="1"/>
  <c r="BQ2" i="1" s="1"/>
  <c r="BR49" i="1" l="1"/>
  <c r="BS50" i="1"/>
  <c r="BR3" i="1"/>
  <c r="BT50" i="1" l="1"/>
  <c r="BS49" i="1"/>
  <c r="BS3" i="1"/>
  <c r="BR2" i="1"/>
  <c r="BU50" i="1" l="1"/>
  <c r="BT49" i="1"/>
  <c r="BT3" i="1"/>
  <c r="BS2" i="1"/>
  <c r="BV50" i="1" l="1"/>
  <c r="BU49" i="1"/>
  <c r="BU3" i="1"/>
  <c r="BT2" i="1"/>
  <c r="BV49" i="1" l="1"/>
  <c r="BW50" i="1"/>
  <c r="BU2" i="1"/>
  <c r="BV3" i="1"/>
  <c r="BW49" i="1" l="1"/>
  <c r="BX50" i="1"/>
  <c r="BV2" i="1"/>
  <c r="BW3" i="1"/>
  <c r="BX49" i="1" l="1"/>
  <c r="BY50" i="1"/>
  <c r="BW2" i="1"/>
  <c r="BX3" i="1"/>
  <c r="BZ50" i="1" l="1"/>
  <c r="BY49" i="1"/>
  <c r="BY3" i="1"/>
  <c r="BX2" i="1"/>
  <c r="CA50" i="1" l="1"/>
  <c r="BZ49" i="1"/>
  <c r="BZ3" i="1"/>
  <c r="BY2" i="1"/>
  <c r="CB50" i="1" l="1"/>
  <c r="CA49" i="1"/>
  <c r="CA3" i="1"/>
  <c r="BZ2" i="1"/>
  <c r="CB49" i="1" l="1"/>
  <c r="CC50" i="1"/>
  <c r="CA2" i="1"/>
  <c r="CB3" i="1"/>
  <c r="CC49" i="1" l="1"/>
  <c r="CD50" i="1"/>
  <c r="CB2" i="1"/>
  <c r="CC3" i="1"/>
  <c r="CD49" i="1" l="1"/>
  <c r="CE50" i="1"/>
  <c r="CC2" i="1"/>
  <c r="CD3" i="1"/>
  <c r="CF50" i="1" l="1"/>
  <c r="CE49" i="1"/>
  <c r="CE3" i="1"/>
  <c r="CD2" i="1"/>
  <c r="CF49" i="1" l="1"/>
  <c r="CG50" i="1"/>
  <c r="CF3" i="1"/>
  <c r="CE2" i="1"/>
  <c r="CG49" i="1" l="1"/>
  <c r="CH50" i="1"/>
  <c r="CG3" i="1"/>
  <c r="CF2" i="1"/>
  <c r="CH49" i="1" l="1"/>
  <c r="CI50" i="1"/>
  <c r="CG2" i="1"/>
  <c r="CH3" i="1"/>
  <c r="CI49" i="1" l="1"/>
  <c r="CJ50" i="1"/>
  <c r="CH2" i="1"/>
  <c r="CI3" i="1"/>
  <c r="CJ49" i="1" l="1"/>
  <c r="CK50" i="1"/>
  <c r="CI2" i="1"/>
  <c r="CJ3" i="1"/>
  <c r="CL50" i="1" l="1"/>
  <c r="CK49" i="1"/>
  <c r="CK3" i="1"/>
  <c r="CJ2" i="1"/>
  <c r="CM50" i="1" l="1"/>
  <c r="CL49" i="1"/>
  <c r="CL3" i="1"/>
  <c r="CK2" i="1"/>
  <c r="CN50" i="1" l="1"/>
  <c r="CM49" i="1"/>
  <c r="CM3" i="1"/>
  <c r="CL2" i="1"/>
  <c r="CN49" i="1" l="1"/>
  <c r="CO50" i="1"/>
  <c r="CM2" i="1"/>
  <c r="CN3" i="1"/>
  <c r="CO49" i="1" l="1"/>
  <c r="CP50" i="1"/>
  <c r="CN2" i="1"/>
  <c r="CO3" i="1"/>
  <c r="CP49" i="1" l="1"/>
  <c r="CQ50" i="1"/>
  <c r="CO2" i="1"/>
  <c r="CP3" i="1"/>
  <c r="CR50" i="1" l="1"/>
  <c r="CQ49" i="1"/>
  <c r="CQ3" i="1"/>
  <c r="CP2" i="1"/>
  <c r="CS50" i="1" l="1"/>
  <c r="CR49" i="1"/>
  <c r="CR3" i="1"/>
  <c r="CQ2" i="1"/>
  <c r="CT50" i="1" l="1"/>
  <c r="CS49" i="1"/>
  <c r="CS3" i="1"/>
  <c r="CR2" i="1"/>
  <c r="CT49" i="1" l="1"/>
  <c r="CU50" i="1"/>
  <c r="CS2" i="1"/>
  <c r="CT3" i="1"/>
  <c r="CU49" i="1" l="1"/>
  <c r="CV50" i="1"/>
  <c r="CT2" i="1"/>
  <c r="CU3" i="1"/>
  <c r="CV49" i="1" l="1"/>
  <c r="CW50" i="1"/>
  <c r="CU2" i="1"/>
  <c r="CV3" i="1"/>
  <c r="CX50" i="1" l="1"/>
  <c r="CW49" i="1"/>
  <c r="CW3" i="1"/>
  <c r="CV2" i="1"/>
  <c r="CY50" i="1" l="1"/>
  <c r="CX49" i="1"/>
  <c r="CX3" i="1"/>
  <c r="CW2" i="1"/>
  <c r="CZ50" i="1" l="1"/>
  <c r="CY49" i="1"/>
  <c r="CY3" i="1"/>
  <c r="CX2" i="1"/>
  <c r="CZ49" i="1" l="1"/>
  <c r="DA50" i="1"/>
  <c r="CY2" i="1"/>
  <c r="CZ3" i="1"/>
  <c r="DA49" i="1" l="1"/>
  <c r="DB50" i="1"/>
  <c r="CZ2" i="1"/>
  <c r="DA3" i="1"/>
  <c r="DB49" i="1" l="1"/>
  <c r="DC50" i="1"/>
  <c r="DA2" i="1"/>
  <c r="DB3" i="1"/>
  <c r="DD50" i="1" l="1"/>
  <c r="DC49" i="1"/>
  <c r="DC3" i="1"/>
  <c r="DB2" i="1"/>
  <c r="DE50" i="1" l="1"/>
  <c r="DD49" i="1"/>
  <c r="DD3" i="1"/>
  <c r="DC2" i="1"/>
  <c r="DF50" i="1" l="1"/>
  <c r="DE49" i="1"/>
  <c r="DE3" i="1"/>
  <c r="DD2" i="1"/>
  <c r="DF49" i="1" l="1"/>
  <c r="DG50" i="1"/>
  <c r="DE2" i="1"/>
  <c r="DF3" i="1"/>
  <c r="DG49" i="1" l="1"/>
  <c r="DH50" i="1"/>
  <c r="DF2" i="1"/>
  <c r="DG3" i="1"/>
  <c r="DH49" i="1" l="1"/>
  <c r="DI50" i="1"/>
  <c r="DG2" i="1"/>
  <c r="DH3" i="1"/>
  <c r="DJ50" i="1" l="1"/>
  <c r="DI49" i="1"/>
  <c r="DI3" i="1"/>
  <c r="DH2" i="1"/>
  <c r="DK50" i="1" l="1"/>
  <c r="DJ49" i="1"/>
  <c r="DJ3" i="1"/>
  <c r="DI2" i="1"/>
  <c r="DL50" i="1" l="1"/>
  <c r="DK49" i="1"/>
  <c r="DK3" i="1"/>
  <c r="DJ2" i="1"/>
  <c r="DL49" i="1" l="1"/>
  <c r="DM50" i="1"/>
  <c r="DK2" i="1"/>
  <c r="DL3" i="1"/>
  <c r="DM49" i="1" l="1"/>
  <c r="DN50" i="1"/>
  <c r="DL2" i="1"/>
  <c r="DM3" i="1"/>
  <c r="DN49" i="1" l="1"/>
  <c r="DO50" i="1"/>
  <c r="DM2" i="1"/>
  <c r="DN3" i="1"/>
  <c r="DP50" i="1" l="1"/>
  <c r="DO49" i="1"/>
  <c r="DO3" i="1"/>
  <c r="DN2" i="1"/>
  <c r="DQ50" i="1" l="1"/>
  <c r="DP49" i="1"/>
  <c r="DP3" i="1"/>
  <c r="DO2" i="1"/>
  <c r="DR50" i="1" l="1"/>
  <c r="DQ49" i="1"/>
  <c r="DQ3" i="1"/>
  <c r="DP2" i="1"/>
  <c r="DR49" i="1" l="1"/>
  <c r="DS50" i="1"/>
  <c r="DQ2" i="1"/>
  <c r="DR3" i="1"/>
  <c r="DS49" i="1" l="1"/>
  <c r="DT50" i="1"/>
  <c r="DR2" i="1"/>
  <c r="DS3" i="1"/>
  <c r="DT49" i="1" l="1"/>
  <c r="DU50" i="1"/>
  <c r="DS2" i="1"/>
  <c r="DT3" i="1"/>
  <c r="DV50" i="1" l="1"/>
  <c r="DU49" i="1"/>
  <c r="DU3" i="1"/>
  <c r="DT2" i="1"/>
  <c r="DW50" i="1" l="1"/>
  <c r="DV49" i="1"/>
  <c r="DV3" i="1"/>
  <c r="DU2" i="1"/>
  <c r="DX50" i="1" l="1"/>
  <c r="DW49" i="1"/>
  <c r="DW3" i="1"/>
  <c r="DV2" i="1"/>
  <c r="DX49" i="1" l="1"/>
  <c r="DY50" i="1"/>
  <c r="DW2" i="1"/>
  <c r="DX3" i="1"/>
  <c r="DY49" i="1" l="1"/>
  <c r="DZ50" i="1"/>
  <c r="DX2" i="1"/>
  <c r="DY3" i="1"/>
  <c r="DZ49" i="1" l="1"/>
  <c r="EA50" i="1"/>
  <c r="DY2" i="1"/>
  <c r="DZ3" i="1"/>
  <c r="EB50" i="1" l="1"/>
  <c r="EA49" i="1"/>
  <c r="EA3" i="1"/>
  <c r="DZ2" i="1"/>
  <c r="EC50" i="1" l="1"/>
  <c r="EB49" i="1"/>
  <c r="EB3" i="1"/>
  <c r="EA2" i="1"/>
  <c r="ED50" i="1" l="1"/>
  <c r="EC49" i="1"/>
  <c r="EC3" i="1"/>
  <c r="EB2" i="1"/>
  <c r="ED49" i="1" l="1"/>
  <c r="EE50" i="1"/>
  <c r="EC2" i="1"/>
  <c r="ED3" i="1"/>
  <c r="EE49" i="1" l="1"/>
  <c r="EF50" i="1"/>
  <c r="ED2" i="1"/>
  <c r="EE3" i="1"/>
  <c r="EF49" i="1" l="1"/>
  <c r="EG50" i="1"/>
  <c r="EE2" i="1"/>
  <c r="EF3" i="1"/>
  <c r="EH50" i="1" l="1"/>
  <c r="EG49" i="1"/>
  <c r="EG3" i="1"/>
  <c r="EF2" i="1"/>
  <c r="EI50" i="1" l="1"/>
  <c r="EH49" i="1"/>
  <c r="EH3" i="1"/>
  <c r="EG2" i="1"/>
  <c r="EJ50" i="1" l="1"/>
  <c r="EI49" i="1"/>
  <c r="EI3" i="1"/>
  <c r="EH2" i="1"/>
  <c r="EJ49" i="1" l="1"/>
  <c r="EK50" i="1"/>
  <c r="EI2" i="1"/>
  <c r="EJ3" i="1"/>
  <c r="EK49" i="1" l="1"/>
  <c r="EL50" i="1"/>
  <c r="EJ2" i="1"/>
  <c r="EK3" i="1"/>
  <c r="EL49" i="1" l="1"/>
  <c r="EM50" i="1"/>
  <c r="EK2" i="1"/>
  <c r="EL3" i="1"/>
  <c r="EN50" i="1" l="1"/>
  <c r="EM49" i="1"/>
  <c r="EM3" i="1"/>
  <c r="EL2" i="1"/>
  <c r="EO50" i="1" l="1"/>
  <c r="EN49" i="1"/>
  <c r="EN3" i="1"/>
  <c r="EM2" i="1"/>
  <c r="EP50" i="1" l="1"/>
  <c r="EO49" i="1"/>
  <c r="EO3" i="1"/>
  <c r="EN2" i="1"/>
  <c r="EP49" i="1" l="1"/>
  <c r="EQ50" i="1"/>
  <c r="EO2" i="1"/>
  <c r="EP3" i="1"/>
  <c r="EQ49" i="1" l="1"/>
  <c r="ER50" i="1"/>
  <c r="EP2" i="1"/>
  <c r="EQ3" i="1"/>
  <c r="ER49" i="1" l="1"/>
  <c r="ES50" i="1"/>
  <c r="EQ2" i="1"/>
  <c r="ER3" i="1"/>
  <c r="ET50" i="1" l="1"/>
  <c r="ES49" i="1"/>
  <c r="ES3" i="1"/>
  <c r="ER2" i="1"/>
  <c r="EU50" i="1" l="1"/>
  <c r="ET49" i="1"/>
  <c r="ET3" i="1"/>
  <c r="ES2" i="1"/>
  <c r="EV50" i="1" l="1"/>
  <c r="EU49" i="1"/>
  <c r="EU3" i="1"/>
  <c r="ET2" i="1"/>
  <c r="EV49" i="1" l="1"/>
  <c r="EW50" i="1"/>
  <c r="EU2" i="1"/>
  <c r="EV3" i="1"/>
  <c r="EW49" i="1" l="1"/>
  <c r="EX50" i="1"/>
  <c r="EV2" i="1"/>
  <c r="EW3" i="1"/>
  <c r="EX49" i="1" l="1"/>
  <c r="EY50" i="1"/>
  <c r="EW2" i="1"/>
  <c r="EX3" i="1"/>
  <c r="EX2" i="1" s="1"/>
  <c r="EZ50" i="1" l="1"/>
  <c r="EY49" i="1"/>
  <c r="FA50" i="1" l="1"/>
  <c r="EZ49" i="1"/>
  <c r="FB50" i="1" l="1"/>
  <c r="FA49" i="1"/>
  <c r="FB49" i="1" l="1"/>
  <c r="FC50" i="1"/>
  <c r="FC49" i="1" l="1"/>
  <c r="FD50" i="1"/>
  <c r="FD49" i="1" l="1"/>
  <c r="FE50" i="1"/>
  <c r="FF50" i="1" l="1"/>
  <c r="FE49" i="1"/>
  <c r="FG50" i="1" l="1"/>
  <c r="FF49" i="1"/>
  <c r="FH50" i="1" l="1"/>
  <c r="FG49" i="1"/>
  <c r="FH49" i="1" l="1"/>
  <c r="FI50" i="1"/>
  <c r="FI49" i="1" l="1"/>
  <c r="FJ50" i="1"/>
  <c r="FJ49" i="1" l="1"/>
  <c r="FK50" i="1"/>
  <c r="FL50" i="1" l="1"/>
  <c r="FK49" i="1"/>
  <c r="FM50" i="1" l="1"/>
  <c r="FL49" i="1"/>
  <c r="FN50" i="1" l="1"/>
  <c r="FM49" i="1"/>
  <c r="FN49" i="1" l="1"/>
  <c r="FO50" i="1"/>
  <c r="FO49" i="1" l="1"/>
  <c r="FP50" i="1"/>
  <c r="FP49" i="1" l="1"/>
  <c r="FQ50" i="1"/>
  <c r="FR50" i="1" l="1"/>
  <c r="FQ49" i="1"/>
  <c r="FS50" i="1" l="1"/>
  <c r="FR49" i="1"/>
  <c r="FT50" i="1" l="1"/>
  <c r="FS49" i="1"/>
  <c r="FT49" i="1" l="1"/>
  <c r="FU50" i="1"/>
  <c r="FU49" i="1" l="1"/>
  <c r="FV50" i="1"/>
  <c r="FV49" i="1" l="1"/>
  <c r="FW50" i="1"/>
  <c r="FX50" i="1" l="1"/>
  <c r="FW49" i="1"/>
  <c r="FY50" i="1" l="1"/>
  <c r="FX49" i="1"/>
  <c r="FY49" i="1" l="1"/>
  <c r="FZ50" i="1"/>
  <c r="FZ49" i="1" l="1"/>
  <c r="GA50" i="1"/>
  <c r="GA49" i="1" l="1"/>
  <c r="GB50" i="1"/>
  <c r="GB49" i="1" l="1"/>
  <c r="GC50" i="1"/>
  <c r="GD50" i="1" l="1"/>
  <c r="GC49" i="1"/>
  <c r="GE50" i="1" l="1"/>
  <c r="GD49" i="1"/>
  <c r="GF50" i="1" l="1"/>
  <c r="GE49" i="1"/>
  <c r="GF49" i="1" l="1"/>
  <c r="GG50" i="1"/>
  <c r="GG49" i="1" l="1"/>
  <c r="GH50" i="1"/>
  <c r="GH49" i="1" l="1"/>
  <c r="GI50" i="1"/>
  <c r="GJ50" i="1" l="1"/>
  <c r="GI49" i="1"/>
  <c r="GK50" i="1" l="1"/>
  <c r="GJ49" i="1"/>
  <c r="GL50" i="1" l="1"/>
  <c r="GK49" i="1"/>
  <c r="GL49" i="1" l="1"/>
  <c r="GM50" i="1"/>
  <c r="GM49" i="1" l="1"/>
  <c r="GN50" i="1"/>
  <c r="GN49" i="1" l="1"/>
  <c r="GO50" i="1"/>
  <c r="GP50" i="1" l="1"/>
  <c r="GO49" i="1"/>
  <c r="GQ50" i="1" l="1"/>
  <c r="GP49" i="1"/>
  <c r="GR50" i="1" l="1"/>
  <c r="GQ49" i="1"/>
  <c r="GR49" i="1" l="1"/>
  <c r="GS50" i="1"/>
  <c r="GS49" i="1" l="1"/>
  <c r="GT50" i="1"/>
  <c r="GT49" i="1" l="1"/>
  <c r="GU50" i="1"/>
  <c r="GV50" i="1" l="1"/>
  <c r="GU49" i="1"/>
  <c r="GW50" i="1" l="1"/>
  <c r="GV49" i="1"/>
  <c r="GX50" i="1" l="1"/>
  <c r="GW49" i="1"/>
  <c r="GX49" i="1" l="1"/>
  <c r="GY50" i="1"/>
  <c r="GY49" i="1" l="1"/>
  <c r="GZ50" i="1"/>
  <c r="HA50" i="1" l="1"/>
  <c r="GZ49" i="1"/>
  <c r="HB50" i="1" l="1"/>
  <c r="HA49" i="1"/>
  <c r="HC50" i="1" l="1"/>
  <c r="HB49" i="1"/>
  <c r="HD50" i="1" l="1"/>
  <c r="HC49" i="1"/>
  <c r="HD49" i="1" l="1"/>
  <c r="HE50" i="1"/>
  <c r="HE49" i="1" l="1"/>
  <c r="HF50" i="1"/>
  <c r="HF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Wouters, Guido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Wouters, Guido: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Zet hier 1 augustus/september van het betreffende jaar in of de startdatum vd competitie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Z7" authorId="0" shapeId="0" xr:uid="{8FACE2F5-D59A-4A78-805C-7F60DEC8656B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2de ronde</t>
        </r>
      </text>
    </comment>
    <comment ref="Z11" authorId="0" shapeId="0" xr:uid="{9D1AAEF1-7C75-4E88-8901-6F947137808C}">
      <text>
        <r>
          <rPr>
            <b/>
            <sz val="9"/>
            <color indexed="81"/>
            <rFont val="Tahoma"/>
            <charset val="1"/>
          </rPr>
          <t>Guido:</t>
        </r>
        <r>
          <rPr>
            <sz val="9"/>
            <color indexed="81"/>
            <rFont val="Tahoma"/>
            <charset val="1"/>
          </rPr>
          <t xml:space="preserve">
IPV 24/02
2de ronde</t>
        </r>
      </text>
    </comment>
    <comment ref="Z13" authorId="0" shapeId="0" xr:uid="{1B2E3482-86EA-4BEC-A747-E01D7B9500C0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26/2</t>
        </r>
      </text>
    </comment>
    <comment ref="AB14" authorId="0" shapeId="0" xr:uid="{261F03C5-D7ED-4BD6-98E8-BD522763D1FB}">
      <text>
        <r>
          <rPr>
            <sz val="9"/>
            <color indexed="81"/>
            <rFont val="Tahoma"/>
            <family val="2"/>
          </rPr>
          <t>Guido: IPV EDDY D.</t>
        </r>
      </text>
    </comment>
    <comment ref="AA18" authorId="0" shapeId="0" xr:uid="{0978CF43-30E3-47B1-AD6D-B5831379A0B4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JACKY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B8" authorId="0" shapeId="0" xr:uid="{1BB93A32-917F-40B6-BAE0-894064039183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alleen ma, di, wo
starten in februari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Wouters, Guido</author>
    <author>Guido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Wouters, Guido: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1= ACTIEF
0= NIET ACTIEF</t>
        </r>
      </text>
    </comment>
    <comment ref="B14" authorId="1" shapeId="0" xr:uid="{E44CD449-54F7-4808-B6ED-E4B5C348FC1A}">
      <text>
        <r>
          <rPr>
            <b/>
            <sz val="10"/>
            <color indexed="81"/>
            <rFont val="Tahoma"/>
            <family val="2"/>
          </rPr>
          <t>Gestopt seizoen 2023-2034</t>
        </r>
      </text>
    </comment>
  </commentList>
</comments>
</file>

<file path=xl/sharedStrings.xml><?xml version="1.0" encoding="utf-8"?>
<sst xmlns="http://schemas.openxmlformats.org/spreadsheetml/2006/main" count="2297" uniqueCount="493">
  <si>
    <t>AB</t>
  </si>
  <si>
    <t>BC Adelberg</t>
  </si>
  <si>
    <t>BA</t>
  </si>
  <si>
    <t>Barrier BC</t>
  </si>
  <si>
    <t>AC</t>
  </si>
  <si>
    <t>K. Achel BC</t>
  </si>
  <si>
    <t>K. Bocholter BC</t>
  </si>
  <si>
    <t>Breugelmans André</t>
  </si>
  <si>
    <t>Interclub 1afd</t>
  </si>
  <si>
    <t>AP</t>
  </si>
  <si>
    <t>BC Aeroport</t>
  </si>
  <si>
    <t>DT</t>
  </si>
  <si>
    <t>Den Tichel BC</t>
  </si>
  <si>
    <t>Deelkens Eddy</t>
  </si>
  <si>
    <t>Interclub 2afd</t>
  </si>
  <si>
    <t>BH</t>
  </si>
  <si>
    <t>BC Bloemenhof</t>
  </si>
  <si>
    <t>HA</t>
  </si>
  <si>
    <t>Hamont BC</t>
  </si>
  <si>
    <t>Interclub 3afd</t>
  </si>
  <si>
    <t>BK</t>
  </si>
  <si>
    <t>BC Blauwe Kei</t>
  </si>
  <si>
    <t>HS</t>
  </si>
  <si>
    <t>Heuvel Sport</t>
  </si>
  <si>
    <t>Interclub 4afd</t>
  </si>
  <si>
    <t>DK</t>
  </si>
  <si>
    <t>B.C. De Ketsers</t>
  </si>
  <si>
    <t>KN</t>
  </si>
  <si>
    <t>K. Neerpelter BC</t>
  </si>
  <si>
    <t>Kuyken Leo</t>
  </si>
  <si>
    <t>1B</t>
  </si>
  <si>
    <t>IC 1-band</t>
  </si>
  <si>
    <t>DL</t>
  </si>
  <si>
    <t>B.C. De Leuken</t>
  </si>
  <si>
    <t>LO</t>
  </si>
  <si>
    <t>Lozen BC</t>
  </si>
  <si>
    <t>Loots Ludo</t>
  </si>
  <si>
    <t>B</t>
  </si>
  <si>
    <t>3B</t>
  </si>
  <si>
    <t>IC 3-band</t>
  </si>
  <si>
    <t>DP</t>
  </si>
  <si>
    <t>K.B.C De Peel</t>
  </si>
  <si>
    <t>MV</t>
  </si>
  <si>
    <t>K. MV Neerpelt</t>
  </si>
  <si>
    <t>Mandiau Luc</t>
  </si>
  <si>
    <t>NL</t>
  </si>
  <si>
    <t>Bondskampioenschap</t>
  </si>
  <si>
    <t>DS</t>
  </si>
  <si>
    <t>K.B.C De Ster</t>
  </si>
  <si>
    <t>OP</t>
  </si>
  <si>
    <t>Overpelt BC</t>
  </si>
  <si>
    <t>Van Broekhoven Harry</t>
  </si>
  <si>
    <t>T</t>
  </si>
  <si>
    <t>XX</t>
  </si>
  <si>
    <t>Beker (naam club)</t>
  </si>
  <si>
    <t>EM</t>
  </si>
  <si>
    <t>B.C. Erasmus</t>
  </si>
  <si>
    <t>PB</t>
  </si>
  <si>
    <t>K. Pieter Breugel BC</t>
  </si>
  <si>
    <t>BO</t>
  </si>
  <si>
    <t>Tellen</t>
  </si>
  <si>
    <t>HH</t>
  </si>
  <si>
    <t>B.C. Hand In Hand</t>
  </si>
  <si>
    <t>PE</t>
  </si>
  <si>
    <t>K. Peer BC</t>
  </si>
  <si>
    <t>Van Hout Ludo</t>
  </si>
  <si>
    <t>X</t>
  </si>
  <si>
    <t>Biljartbezeting</t>
  </si>
  <si>
    <t>ND</t>
  </si>
  <si>
    <t>K.B.C. Netedal Pro</t>
  </si>
  <si>
    <t>RE</t>
  </si>
  <si>
    <t>K. Reinaert ter Dolen BC</t>
  </si>
  <si>
    <t>VR</t>
  </si>
  <si>
    <t>PK</t>
  </si>
  <si>
    <t>B.C. 't Pelterke</t>
  </si>
  <si>
    <t>SC</t>
  </si>
  <si>
    <t>De Schacht BC</t>
  </si>
  <si>
    <t>VandenBruel Leon</t>
  </si>
  <si>
    <t>KNLBB individueel</t>
  </si>
  <si>
    <t>RA</t>
  </si>
  <si>
    <t xml:space="preserve">K.B.C. Rappel     </t>
  </si>
  <si>
    <t>VO</t>
  </si>
  <si>
    <t>Verbroedering BC</t>
  </si>
  <si>
    <t>TL</t>
  </si>
  <si>
    <t>B.C. Tijl</t>
  </si>
  <si>
    <t>De Vrienden BC</t>
  </si>
  <si>
    <t>VV</t>
  </si>
  <si>
    <t>K.B.C. Vrij Vermaak</t>
  </si>
  <si>
    <t>Wouters Guido</t>
  </si>
  <si>
    <t>Biljart 1</t>
  </si>
  <si>
    <t>Biljart 2</t>
  </si>
  <si>
    <t>$B$4:$HH$27</t>
  </si>
  <si>
    <t>heen</t>
  </si>
  <si>
    <t>totaal</t>
  </si>
  <si>
    <t>$B$4:$HH$59</t>
  </si>
  <si>
    <t>terug</t>
  </si>
  <si>
    <t>$B$34:$HH$59</t>
  </si>
  <si>
    <t>NAAM</t>
  </si>
  <si>
    <t>BEREIK</t>
  </si>
  <si>
    <t>$B$3:$HH$59</t>
  </si>
  <si>
    <t>Van Endert Sus</t>
  </si>
  <si>
    <t>Van Engeland Rinus</t>
  </si>
  <si>
    <t>Afkorting</t>
  </si>
  <si>
    <t>Omschrijving</t>
  </si>
  <si>
    <t>OR</t>
  </si>
  <si>
    <t>ma</t>
  </si>
  <si>
    <t>di</t>
  </si>
  <si>
    <t>wo</t>
  </si>
  <si>
    <t>do</t>
  </si>
  <si>
    <t>vr</t>
  </si>
  <si>
    <t>za</t>
  </si>
  <si>
    <t>zo</t>
  </si>
  <si>
    <t>$B$4:$EX$26</t>
  </si>
  <si>
    <t>Boven</t>
  </si>
  <si>
    <t>Onder</t>
  </si>
  <si>
    <t>Weekdag</t>
  </si>
  <si>
    <t>$B$34:$HF$56</t>
  </si>
  <si>
    <t>Biljart 3</t>
  </si>
  <si>
    <t>Opmaak</t>
  </si>
  <si>
    <t>$B$27:$EY$29</t>
  </si>
  <si>
    <t>$B$57:$HG$59</t>
  </si>
  <si>
    <t>1-4</t>
  </si>
  <si>
    <t>$B$4:$EZ$25</t>
  </si>
  <si>
    <t>$B$34:$HF$55</t>
  </si>
  <si>
    <t>$B$4:$EZ$29</t>
  </si>
  <si>
    <t>$B$34:$HF$59</t>
  </si>
  <si>
    <t>$B$4:$EX$25</t>
  </si>
  <si>
    <t>$B$34:$HH$55</t>
  </si>
  <si>
    <t>$B$4:$EZ$28</t>
  </si>
  <si>
    <t>Opmaak zondag</t>
  </si>
  <si>
    <t>B$2="zo"</t>
  </si>
  <si>
    <t>$B$2:$EX$29</t>
  </si>
  <si>
    <t>B$32="zo"</t>
  </si>
  <si>
    <t>$B$32:$HF$59</t>
  </si>
  <si>
    <t>VERT.ZOEKEN(B4;Data!$A$2:$C$35;3;0)</t>
  </si>
  <si>
    <t>VERT.ZOEKEN(B34;Data!$A$2:$C$35;3;0)</t>
  </si>
  <si>
    <t>Niets weggooien!!</t>
  </si>
  <si>
    <t>Club actief</t>
  </si>
  <si>
    <r>
      <t xml:space="preserve">Formule </t>
    </r>
    <r>
      <rPr>
        <sz val="14"/>
        <color theme="1"/>
        <rFont val="Calibri"/>
        <family val="2"/>
        <scheme val="minor"/>
      </rPr>
      <t>(= voorzetten)</t>
    </r>
  </si>
  <si>
    <r>
      <t xml:space="preserve">Bereik </t>
    </r>
    <r>
      <rPr>
        <sz val="14"/>
        <color theme="1"/>
        <rFont val="Calibri"/>
        <family val="2"/>
        <scheme val="minor"/>
      </rPr>
      <t xml:space="preserve"> (= voorzetten)</t>
    </r>
  </si>
  <si>
    <t>Regels voorwaardelijke opmaak</t>
  </si>
  <si>
    <t>Verheyen Marc/Verslegers Willy</t>
  </si>
  <si>
    <t>info@vetro.be</t>
  </si>
  <si>
    <t>Bc Aeroport</t>
  </si>
  <si>
    <t>Vaesen jozef</t>
  </si>
  <si>
    <t>jef_vaesen@hotmail.com</t>
  </si>
  <si>
    <t>0479 / 33 24 69</t>
  </si>
  <si>
    <t>Bc Bloemenhof</t>
  </si>
  <si>
    <t>Vingerhoed Ronny</t>
  </si>
  <si>
    <t>K.Bc Blauwe Kei</t>
  </si>
  <si>
    <t>Faes Hans</t>
  </si>
  <si>
    <t>hansfaes@yahoo.com</t>
  </si>
  <si>
    <t>0479 / 92 30 40</t>
  </si>
  <si>
    <t>Bc De Ketsers</t>
  </si>
  <si>
    <t>Bc De Leuken</t>
  </si>
  <si>
    <t>Claes Luk</t>
  </si>
  <si>
    <t>luk.claes@telenet.be</t>
  </si>
  <si>
    <t>0479 / 28 24 12</t>
  </si>
  <si>
    <t>Joos Alois</t>
  </si>
  <si>
    <t>alois.joos@skynet.be</t>
  </si>
  <si>
    <t>0498 / 30 88 19</t>
  </si>
  <si>
    <t>Goris Jos</t>
  </si>
  <si>
    <t>Karim.goris@telenet.be</t>
  </si>
  <si>
    <t>0475/82 01 61</t>
  </si>
  <si>
    <t>Van Gheel Peter</t>
  </si>
  <si>
    <t>mymailboxpeter@gmail.com</t>
  </si>
  <si>
    <t>0471 / 39 38 21</t>
  </si>
  <si>
    <t>Francis Leon</t>
  </si>
  <si>
    <t>rataplan1959@hotmail.com</t>
  </si>
  <si>
    <t>0474 / 79 03 19</t>
  </si>
  <si>
    <t>cafe.de.klap@telenet.be</t>
  </si>
  <si>
    <t>0497 / 37 43 78</t>
  </si>
  <si>
    <t>0468  16 30 11</t>
  </si>
  <si>
    <t>Olijslagers Patrick</t>
  </si>
  <si>
    <t>patrickolijslagers@gmail.com</t>
  </si>
  <si>
    <t>0476  89 22 18</t>
  </si>
  <si>
    <t>BC COZY-ROY</t>
  </si>
  <si>
    <t>Bc Adelberg</t>
  </si>
  <si>
    <t>K. Bocholter Bc</t>
  </si>
  <si>
    <t>K.Bc DE STER</t>
  </si>
  <si>
    <t>K. Bc De Peel</t>
  </si>
  <si>
    <t>Bc Hand In Hand</t>
  </si>
  <si>
    <t>K. Neerpelter Bc</t>
  </si>
  <si>
    <t>K.Bc Netedal Pro</t>
  </si>
  <si>
    <t>Overpelt Bc</t>
  </si>
  <si>
    <t>K. Pieter Breugel Bc</t>
  </si>
  <si>
    <t>K. Peer Bc</t>
  </si>
  <si>
    <t>Bc 't Pelterke</t>
  </si>
  <si>
    <t xml:space="preserve">K.Bc Rappel     </t>
  </si>
  <si>
    <t>K. Reinaert ter Dolen Bc</t>
  </si>
  <si>
    <t>De Schacht Bc</t>
  </si>
  <si>
    <t>Bc Tijl</t>
  </si>
  <si>
    <t>Verbroedering Bc</t>
  </si>
  <si>
    <t>De Vrienden Bc</t>
  </si>
  <si>
    <t>K.Bc Vrij Vermaak</t>
  </si>
  <si>
    <t>tony.kums@telenet.be  </t>
  </si>
  <si>
    <t>ivo.vos1@telenet.be</t>
  </si>
  <si>
    <t>raf.verschueren@gmail.com</t>
  </si>
  <si>
    <t>georges.mandiau46@gmail.com</t>
  </si>
  <si>
    <t>erik.peeten@telenet.be</t>
  </si>
  <si>
    <t>ikbenjo@gmail.com </t>
  </si>
  <si>
    <t>Slegers Eddie</t>
  </si>
  <si>
    <t>Steenhuysen Patricia</t>
  </si>
  <si>
    <t>Van de Put Jozef</t>
  </si>
  <si>
    <r>
      <t xml:space="preserve">DP </t>
    </r>
    <r>
      <rPr>
        <sz val="10"/>
        <color theme="1"/>
        <rFont val="Calibri"/>
        <family val="2"/>
        <scheme val="minor"/>
      </rPr>
      <t>(OB)</t>
    </r>
  </si>
  <si>
    <t>AB1</t>
  </si>
  <si>
    <t>AB2</t>
  </si>
  <si>
    <t>AB3</t>
  </si>
  <si>
    <t>uiterste datum inschrijving</t>
  </si>
  <si>
    <t>ingeschreven:</t>
  </si>
  <si>
    <t>Startdatum</t>
  </si>
  <si>
    <t>KNLBB</t>
  </si>
  <si>
    <t>1ste afd kopman laag   - 23 - 29 - 54 (max 80)</t>
  </si>
  <si>
    <t>1ste afd kopman hoog - 23 - 35 - 92</t>
  </si>
  <si>
    <t>KVBBL</t>
  </si>
  <si>
    <t xml:space="preserve">1ste afd: </t>
  </si>
  <si>
    <t>48 - 48 - 80</t>
  </si>
  <si>
    <t>2° afd: min 110 pt, 1ste speler mi 26 pt. laatste speler min 48 pt.</t>
  </si>
  <si>
    <t>3° afd: min 80 p, indien er een 4e afdeling doorgaat – laatste speler min. 38 pt.</t>
  </si>
  <si>
    <t>4° afdeling : geen min. of geen max</t>
  </si>
  <si>
    <t>IC-OVERBAND : 14 - 16 - 20 - 30</t>
  </si>
  <si>
    <t>IC-DRIEBAND : 12 - 14 - 16</t>
  </si>
  <si>
    <t>Overband ploegenbeker : 14 - 16 - 20 - 30</t>
  </si>
  <si>
    <t>Vrijspel beker: totaal 110p, laatste speler min 54 p</t>
  </si>
  <si>
    <t>Inschrijv.beker AB</t>
  </si>
  <si>
    <t>22/23</t>
  </si>
  <si>
    <t>21/22</t>
  </si>
  <si>
    <t>kopman</t>
  </si>
  <si>
    <t>Ingeschreven</t>
  </si>
  <si>
    <t>hoog</t>
  </si>
  <si>
    <t>1H+1L</t>
  </si>
  <si>
    <t>Snoeks Geert</t>
  </si>
  <si>
    <t>snoeksgeert@hotmail.com</t>
  </si>
  <si>
    <t>0479 / 51 50 27</t>
  </si>
  <si>
    <t>laag</t>
  </si>
  <si>
    <t>Lodewijks Ferdinand</t>
  </si>
  <si>
    <t>Bc De Ketsers LR</t>
  </si>
  <si>
    <t>Bc De Ketsers HR</t>
  </si>
  <si>
    <t>Poets Roger</t>
  </si>
  <si>
    <t>roger.poets@skynet.be</t>
  </si>
  <si>
    <t>antwoord nog</t>
  </si>
  <si>
    <t>Molemans Jean-Paul</t>
  </si>
  <si>
    <t>K.Bc Blauwe Kei 1</t>
  </si>
  <si>
    <t>K.Bc Blauwe Kei 2</t>
  </si>
  <si>
    <t>knlbb.sec@gmail.com</t>
  </si>
  <si>
    <t>Secretariaat</t>
  </si>
  <si>
    <t>Vliegen  Pierre</t>
  </si>
  <si>
    <t>pierrevliegen@skynet.be</t>
  </si>
  <si>
    <t>011  64 46 88</t>
  </si>
  <si>
    <t>Janssen  Jo</t>
  </si>
  <si>
    <t>0476 49 36 27</t>
  </si>
  <si>
    <t>K.Bc DE STER HR</t>
  </si>
  <si>
    <t>Agten Robin</t>
  </si>
  <si>
    <t>robin.agten@hotmail.com </t>
  </si>
  <si>
    <t>0478 55 41 89</t>
  </si>
  <si>
    <t>belt woensdag</t>
  </si>
  <si>
    <t>Kums Tony</t>
  </si>
  <si>
    <t>0486 12 60 94</t>
  </si>
  <si>
    <t xml:space="preserve">K.Bc Rappel HR </t>
  </si>
  <si>
    <t>Bloemen  Michel</t>
  </si>
  <si>
    <t>michelboris@msn.com</t>
  </si>
  <si>
    <t>0486  70 70 24</t>
  </si>
  <si>
    <t>Van Den Broeck Alfons</t>
  </si>
  <si>
    <t>ludowski@live.be</t>
  </si>
  <si>
    <t>0472 36 42 70</t>
  </si>
  <si>
    <t>Vos  Ivo</t>
  </si>
  <si>
    <t>0495  58 63 91 </t>
  </si>
  <si>
    <t>De Vrienden Bc 1</t>
  </si>
  <si>
    <t>De Vrienden Bc 2</t>
  </si>
  <si>
    <t>Verschueren  Raf</t>
  </si>
  <si>
    <t>0499 86 52 83</t>
  </si>
  <si>
    <t>Finale</t>
  </si>
  <si>
    <t>Smeets Willy</t>
  </si>
  <si>
    <t>Mandiau  Georges</t>
  </si>
  <si>
    <t>0472 46 10 29</t>
  </si>
  <si>
    <t>Peeten  Erik</t>
  </si>
  <si>
    <t>0494  36 23 57</t>
  </si>
  <si>
    <t>Totaal inschrijvingen:</t>
  </si>
  <si>
    <t>http://www.weerwoord.be/uploads/15820132738390.jpg</t>
  </si>
  <si>
    <t>Verbroedering Bc HR</t>
  </si>
  <si>
    <t>23/24</t>
  </si>
  <si>
    <t>Vandeneynde Jacky</t>
  </si>
  <si>
    <t>VN</t>
  </si>
  <si>
    <r>
      <t xml:space="preserve">BH </t>
    </r>
    <r>
      <rPr>
        <sz val="11"/>
        <color theme="1"/>
        <rFont val="Calibri"/>
        <family val="2"/>
        <scheme val="minor"/>
      </rPr>
      <t>(vrij)</t>
    </r>
  </si>
  <si>
    <r>
      <t xml:space="preserve">BK </t>
    </r>
    <r>
      <rPr>
        <sz val="11"/>
        <color theme="1"/>
        <rFont val="Calibri"/>
        <family val="2"/>
        <scheme val="minor"/>
      </rPr>
      <t>(vrij)</t>
    </r>
  </si>
  <si>
    <r>
      <t xml:space="preserve">AP </t>
    </r>
    <r>
      <rPr>
        <sz val="11"/>
        <color theme="1"/>
        <rFont val="Calibri"/>
        <family val="2"/>
        <scheme val="minor"/>
      </rPr>
      <t>(vrij)</t>
    </r>
  </si>
  <si>
    <r>
      <t xml:space="preserve">OP </t>
    </r>
    <r>
      <rPr>
        <sz val="11"/>
        <color theme="1"/>
        <rFont val="Calibri"/>
        <family val="2"/>
        <scheme val="minor"/>
      </rPr>
      <t>(vrij)</t>
    </r>
  </si>
  <si>
    <t>start toernooi AB1</t>
  </si>
  <si>
    <t>start toernooi AB2</t>
  </si>
  <si>
    <t>max 80</t>
  </si>
  <si>
    <t>Bc Bloemenhof 1</t>
  </si>
  <si>
    <t>Bc Bloemenhof 2</t>
  </si>
  <si>
    <t>K. MV Neerpelt 1</t>
  </si>
  <si>
    <t>K. MV Neerpelt 2</t>
  </si>
  <si>
    <t>2H+1L</t>
  </si>
  <si>
    <t>K. Pieter Breugel Bc 1</t>
  </si>
  <si>
    <t>K. Pieter Breugel Bc 2</t>
  </si>
  <si>
    <t>K. Bc De Peel HR</t>
  </si>
  <si>
    <t>n ploegen</t>
  </si>
  <si>
    <t>1H+1laag</t>
  </si>
  <si>
    <t>K.Bc DE STER LR</t>
  </si>
  <si>
    <t>Pol Pim</t>
  </si>
  <si>
    <t>Mannaerts Jos</t>
  </si>
  <si>
    <t>Hamblok Henri</t>
  </si>
  <si>
    <t>De Laat Johan</t>
  </si>
  <si>
    <t>Kayar Mehmet</t>
  </si>
  <si>
    <t>Arjan Ben</t>
  </si>
  <si>
    <t>Afkorting clubs KNLBB</t>
  </si>
  <si>
    <t>Afkorting clubs KVBBL</t>
  </si>
  <si>
    <t>24/25</t>
  </si>
  <si>
    <t>Seizoen</t>
  </si>
  <si>
    <t>Van Broekhoven Sofie</t>
  </si>
  <si>
    <t>Kemps Freddy</t>
  </si>
  <si>
    <t>Verduyckt Alex</t>
  </si>
  <si>
    <t>alexverduyckt@gmail.com</t>
  </si>
  <si>
    <t>Van Den Bruel Leon</t>
  </si>
  <si>
    <t>Van De Put Jozef</t>
  </si>
  <si>
    <t>Schaal van Lommel</t>
  </si>
  <si>
    <t>SL</t>
  </si>
  <si>
    <t>NP</t>
  </si>
  <si>
    <t>Wedstrijden 1st Afd AB1</t>
  </si>
  <si>
    <t>Wedstrijden 1st Afd AB2</t>
  </si>
  <si>
    <t>Wedstrijden 2de Afd</t>
  </si>
  <si>
    <t>Wedstrijden 3de Afd AB1</t>
  </si>
  <si>
    <t>Wedstrijden 3de Afd AB2</t>
  </si>
  <si>
    <t>Wedstrijden 4de Afd AB1</t>
  </si>
  <si>
    <t>Wedstrijden 4de Afd AB2</t>
  </si>
  <si>
    <t>Wedstrijden 1-Band</t>
  </si>
  <si>
    <t>Wedstrijden 3-Band</t>
  </si>
  <si>
    <t>x</t>
  </si>
  <si>
    <t>BL</t>
  </si>
  <si>
    <t>F</t>
  </si>
  <si>
    <r>
      <t>DK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(OB)</t>
    </r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</si>
  <si>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</si>
  <si>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</si>
  <si>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</si>
  <si>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</si>
  <si>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</si>
  <si>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</si>
  <si>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</si>
  <si>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</si>
  <si>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</si>
  <si>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</si>
  <si>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</si>
  <si>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</si>
  <si>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</si>
  <si>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</si>
  <si>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</si>
  <si>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</si>
  <si>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AB01</t>
  </si>
  <si>
    <t>AB03</t>
  </si>
  <si>
    <t>AB04</t>
  </si>
  <si>
    <t>AB05</t>
  </si>
  <si>
    <t>AB06</t>
  </si>
  <si>
    <t>AB07</t>
  </si>
  <si>
    <t>AB08</t>
  </si>
  <si>
    <t>AB09</t>
  </si>
  <si>
    <t>AB02</t>
  </si>
  <si>
    <r>
      <t>HA</t>
    </r>
    <r>
      <rPr>
        <sz val="10"/>
        <color theme="1"/>
        <rFont val="Calibri"/>
        <family val="2"/>
        <scheme val="minor"/>
      </rPr>
      <t xml:space="preserve"> (  )</t>
    </r>
  </si>
  <si>
    <r>
      <rPr>
        <b/>
        <sz val="14"/>
        <color theme="1"/>
        <rFont val="Calibri"/>
        <family val="2"/>
        <scheme val="minor"/>
      </rPr>
      <t>PE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</si>
  <si>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SC</t>
    </r>
    <r>
      <rPr>
        <sz val="10"/>
        <color theme="1"/>
        <rFont val="Calibri"/>
        <family val="2"/>
        <scheme val="minor"/>
      </rPr>
      <t xml:space="preserve"> (OB)</t>
    </r>
  </si>
  <si>
    <r>
      <rPr>
        <b/>
        <sz val="14"/>
        <color theme="1"/>
        <rFont val="Calibri"/>
        <family val="2"/>
        <scheme val="minor"/>
      </rPr>
      <t>BO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</si>
  <si>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AB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(OB)</t>
    </r>
  </si>
  <si>
    <r>
      <rPr>
        <b/>
        <sz val="14"/>
        <color theme="1"/>
        <rFont val="Calibri"/>
        <family val="2"/>
        <scheme val="minor"/>
      </rPr>
      <t xml:space="preserve">PB </t>
    </r>
    <r>
      <rPr>
        <u/>
        <sz val="11"/>
        <rFont val="Calibri"/>
        <family val="2"/>
        <scheme val="minor"/>
      </rPr>
      <t>(H+L)</t>
    </r>
  </si>
  <si>
    <r>
      <rPr>
        <b/>
        <sz val="14"/>
        <color theme="1"/>
        <rFont val="Calibri"/>
        <family val="2"/>
        <scheme val="minor"/>
      </rPr>
      <t>SL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</si>
  <si>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VO</t>
    </r>
    <r>
      <rPr>
        <sz val="14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(OB)</t>
    </r>
  </si>
  <si>
    <t>23-23-54</t>
  </si>
  <si>
    <r>
      <rPr>
        <b/>
        <sz val="14"/>
        <color theme="1"/>
        <rFont val="Calibri"/>
        <family val="2"/>
        <scheme val="minor"/>
      </rPr>
      <t>KMV</t>
    </r>
    <r>
      <rPr>
        <sz val="11"/>
        <color theme="1"/>
        <rFont val="Calibri"/>
        <family val="2"/>
        <scheme val="minor"/>
      </rPr>
      <t>(H+L)</t>
    </r>
  </si>
  <si>
    <r>
      <rPr>
        <b/>
        <sz val="14"/>
        <color theme="1"/>
        <rFont val="Calibri"/>
        <family val="2"/>
        <scheme val="minor"/>
      </rPr>
      <t>KNBC</t>
    </r>
    <r>
      <rPr>
        <sz val="10"/>
        <color theme="1"/>
        <rFont val="Calibri"/>
        <family val="2"/>
        <scheme val="minor"/>
      </rPr>
      <t>(OB)</t>
    </r>
  </si>
  <si>
    <t>0478 66 63 17</t>
  </si>
  <si>
    <t>LIDNUMMERS</t>
  </si>
  <si>
    <t>2de</t>
  </si>
  <si>
    <t>3de</t>
  </si>
  <si>
    <t>1ste afd. min 48 – 60 – 92</t>
  </si>
  <si>
    <t>svbroekhoven@yahoo.com</t>
  </si>
  <si>
    <t>0472 / 59 19 45</t>
  </si>
  <si>
    <t>0496 / 75 80 36</t>
  </si>
  <si>
    <t>Mertens Rik</t>
  </si>
  <si>
    <t>0468 / 49 90 89</t>
  </si>
  <si>
    <t>devrienden.sport@gmail.com</t>
  </si>
  <si>
    <t>Van De Winkel Steve</t>
  </si>
  <si>
    <t>0494 / 37 06 07</t>
  </si>
  <si>
    <t>vdwsteve@hotmail.com</t>
  </si>
  <si>
    <t>0479 / 87 87 30</t>
  </si>
  <si>
    <t xml:space="preserve">jan.vanhelden@skynet.be  </t>
  </si>
  <si>
    <t>Vanhelden  Jan</t>
  </si>
  <si>
    <t>Winters Eddy</t>
  </si>
  <si>
    <t>eddywinters@telenet.be</t>
  </si>
  <si>
    <t xml:space="preserve"> </t>
  </si>
  <si>
    <t>MI</t>
  </si>
  <si>
    <t>Beker Misotten 55+</t>
  </si>
  <si>
    <t>‘t Pelterke, Jeugdlaan 4 in Pelt,</t>
  </si>
  <si>
    <t>14H</t>
  </si>
  <si>
    <t>4</t>
  </si>
  <si>
    <t>20-29-54</t>
  </si>
  <si>
    <t>20-35-92</t>
  </si>
  <si>
    <r>
      <rPr>
        <b/>
        <sz val="14"/>
        <color theme="1"/>
        <rFont val="Calibri"/>
        <family val="2"/>
        <scheme val="minor"/>
      </rPr>
      <t>AC</t>
    </r>
    <r>
      <rPr>
        <sz val="11"/>
        <color theme="1"/>
        <rFont val="Calibri"/>
        <family val="2"/>
        <scheme val="minor"/>
      </rPr>
      <t xml:space="preserve"> (vrij)</t>
    </r>
  </si>
  <si>
    <r>
      <rPr>
        <b/>
        <sz val="14"/>
        <color theme="1"/>
        <rFont val="Calibri"/>
        <family val="2"/>
        <scheme val="minor"/>
      </rPr>
      <t>TL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</si>
  <si>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t>BEKER</t>
  </si>
  <si>
    <r>
      <rPr>
        <b/>
        <sz val="14"/>
        <color theme="1"/>
        <rFont val="Calibri"/>
        <family val="2"/>
        <scheme val="minor"/>
      </rPr>
      <t xml:space="preserve"> MI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</si>
  <si>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t>danielle_jetten@hotmail.com </t>
  </si>
  <si>
    <t>Res</t>
  </si>
  <si>
    <t>K.Bc Rappel LR</t>
  </si>
  <si>
    <t>Bc Adelberg 1</t>
  </si>
  <si>
    <t>Bc Adelberg 2</t>
  </si>
  <si>
    <t xml:space="preserve">K.Bc Vrij Vermaak </t>
  </si>
  <si>
    <t>180K</t>
  </si>
  <si>
    <t>200K</t>
  </si>
  <si>
    <t>,mi</t>
  </si>
  <si>
    <t>WO</t>
  </si>
  <si>
    <t>DO</t>
  </si>
  <si>
    <t>DI</t>
  </si>
  <si>
    <t>MA</t>
  </si>
  <si>
    <t>BILJ. 1</t>
  </si>
  <si>
    <t>BILJ. 2</t>
  </si>
  <si>
    <t>ZA</t>
  </si>
  <si>
    <t>1</t>
  </si>
  <si>
    <t>K. Achel BC HR</t>
  </si>
  <si>
    <t>Afkorting vrije bekers</t>
  </si>
  <si>
    <t>OVERBAND 2024-2025</t>
  </si>
  <si>
    <t>Bc De Ketsers 1</t>
  </si>
  <si>
    <t>Bc De Ketsers 2</t>
  </si>
  <si>
    <t>K.Bc DE STER 1</t>
  </si>
  <si>
    <t>K.Bc DE STER 2</t>
  </si>
  <si>
    <t>K.Bc Rappel 1</t>
  </si>
  <si>
    <t>K.Bc Vrij Vermaak 1</t>
  </si>
  <si>
    <t>Niet op :</t>
  </si>
  <si>
    <t>5-7-12 en 14 /02 en vrijdagen</t>
  </si>
  <si>
    <t>K.Bc Vrij Vermaak 2</t>
  </si>
  <si>
    <t>0486 66 79 41</t>
  </si>
  <si>
    <t>Wedstrijdagen</t>
  </si>
  <si>
    <t>overband</t>
  </si>
  <si>
    <t>start toernooi AB HR</t>
  </si>
  <si>
    <t>24/02/25</t>
  </si>
  <si>
    <t>26/02/25</t>
  </si>
  <si>
    <t>ABHR</t>
  </si>
  <si>
    <t>AB HR</t>
  </si>
  <si>
    <t xml:space="preserve">AB2 </t>
  </si>
  <si>
    <t>RIK</t>
  </si>
  <si>
    <t>NAND</t>
  </si>
  <si>
    <t>MEHMET</t>
  </si>
  <si>
    <t>HARRY</t>
  </si>
  <si>
    <t>LUDO L.</t>
  </si>
  <si>
    <t>JEF</t>
  </si>
  <si>
    <t>PATRICIA</t>
  </si>
  <si>
    <t>JOS</t>
  </si>
  <si>
    <t>GUIDO</t>
  </si>
  <si>
    <t>EDDY D.</t>
  </si>
  <si>
    <t>ANDRE</t>
  </si>
  <si>
    <t>JACKY</t>
  </si>
  <si>
    <t>LEO</t>
  </si>
  <si>
    <t>JOHAN</t>
  </si>
  <si>
    <t>PIM</t>
  </si>
  <si>
    <t>LEON</t>
  </si>
  <si>
    <t>FREDDY</t>
  </si>
  <si>
    <t>WILLY</t>
  </si>
  <si>
    <t>RINUS</t>
  </si>
  <si>
    <r>
      <rPr>
        <b/>
        <sz val="14"/>
        <color theme="1"/>
        <rFont val="Calibri"/>
        <family val="2"/>
        <scheme val="minor"/>
      </rPr>
      <t>PK</t>
    </r>
    <r>
      <rPr>
        <sz val="14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</si>
  <si>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PK</t>
    </r>
    <r>
      <rPr>
        <sz val="14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(Vrij)</t>
    </r>
  </si>
  <si>
    <t>Barrier</t>
  </si>
  <si>
    <t>Den Tichel</t>
  </si>
  <si>
    <t>De Schacht</t>
  </si>
  <si>
    <t>Netedal Pro</t>
  </si>
  <si>
    <t>Niet ingeschreven</t>
  </si>
  <si>
    <t>EDDIE SL.</t>
  </si>
  <si>
    <t>115K</t>
  </si>
  <si>
    <t>Bekerploegen 2025</t>
  </si>
  <si>
    <t>Speler 1</t>
  </si>
  <si>
    <t>Speler 2</t>
  </si>
  <si>
    <t>Speler 3</t>
  </si>
  <si>
    <t>Speler 4</t>
  </si>
  <si>
    <t>ANDRÉ</t>
  </si>
  <si>
    <t>BEN</t>
  </si>
  <si>
    <t xml:space="preserve">JACKY </t>
  </si>
  <si>
    <t>JOZEF</t>
  </si>
  <si>
    <t>LUC</t>
  </si>
  <si>
    <t>LUDO V.H.</t>
  </si>
  <si>
    <t>SOFIE</t>
  </si>
  <si>
    <t>SUS</t>
  </si>
  <si>
    <t>AB LR</t>
  </si>
  <si>
    <t>AB1 LR</t>
  </si>
  <si>
    <t>AB2 LR</t>
  </si>
  <si>
    <t xml:space="preserve">AB2 HR </t>
  </si>
  <si>
    <t xml:space="preserve">AB1 HR </t>
  </si>
  <si>
    <t>AB3 LR</t>
  </si>
  <si>
    <t xml:space="preserve">AB3 HR </t>
  </si>
  <si>
    <t>t</t>
  </si>
  <si>
    <t>LUDO VH</t>
  </si>
  <si>
    <t>(1B)</t>
  </si>
  <si>
    <t>1-band</t>
  </si>
  <si>
    <t>14-18-35</t>
  </si>
  <si>
    <t>3-band</t>
  </si>
  <si>
    <t>12-14-16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</si>
</sst>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dd"/>
    <numFmt numFmtId="166" formatCode="[$-413]mmmm/yy;@"/>
    <numFmt numFmtId="167" formatCode="[$-413]mmmm\ yyyy;@"/>
    <numFmt numFmtId="168" formatCode="[$-813]dd\-mmm\-yy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MS Sans Serif"/>
      <family val="2"/>
    </font>
    <font>
      <b/>
      <sz val="18"/>
      <name val="Arial"/>
      <family val="2"/>
    </font>
    <font>
      <sz val="16"/>
      <name val="Algerian"/>
      <family val="5"/>
    </font>
    <font>
      <b/>
      <sz val="10"/>
      <name val="MS Sans Serif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u/>
      <sz val="4.8"/>
      <color indexed="36"/>
      <name val="Arial"/>
      <family val="2"/>
    </font>
    <font>
      <b/>
      <sz val="16"/>
      <color rgb="FFFF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sz val="12"/>
      <color rgb="FF008600"/>
      <name val="Arial"/>
      <family val="2"/>
    </font>
    <font>
      <i/>
      <u/>
      <sz val="12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10"/>
      <color indexed="81"/>
      <name val="Tahoma"/>
      <family val="2"/>
    </font>
    <font>
      <sz val="14"/>
      <color theme="1"/>
      <name val="Arial"/>
      <family val="2"/>
    </font>
    <font>
      <i/>
      <sz val="12"/>
      <color rgb="FFFF000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ptos"/>
      <family val="2"/>
    </font>
    <font>
      <sz val="12"/>
      <color rgb="FFFFFF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71D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AFA7"/>
        <bgColor indexed="64"/>
      </patternFill>
    </fill>
    <fill>
      <patternFill patternType="solid">
        <fgColor rgb="FFA6CCA0"/>
        <bgColor indexed="64"/>
      </patternFill>
    </fill>
    <fill>
      <patternFill patternType="solid">
        <fgColor rgb="FFFCC9C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5FF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7C36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1" fillId="0" borderId="0" applyNumberFormat="0" applyFill="0" applyBorder="0" applyAlignment="0" applyProtection="0"/>
    <xf numFmtId="0" fontId="41" fillId="0" borderId="0"/>
  </cellStyleXfs>
  <cellXfs count="246">
    <xf numFmtId="0" fontId="0" fillId="0" borderId="0" xfId="0"/>
    <xf numFmtId="0" fontId="2" fillId="0" borderId="0" xfId="1"/>
    <xf numFmtId="0" fontId="9" fillId="0" borderId="2" xfId="1" applyFont="1" applyBorder="1"/>
    <xf numFmtId="0" fontId="2" fillId="0" borderId="0" xfId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4" xfId="1" applyFont="1" applyBorder="1"/>
    <xf numFmtId="0" fontId="9" fillId="0" borderId="3" xfId="1" applyFont="1" applyBorder="1"/>
    <xf numFmtId="0" fontId="10" fillId="0" borderId="0" xfId="1" applyFont="1" applyAlignment="1">
      <alignment horizontal="left"/>
    </xf>
    <xf numFmtId="0" fontId="10" fillId="0" borderId="4" xfId="1" applyFont="1" applyBorder="1"/>
    <xf numFmtId="0" fontId="10" fillId="0" borderId="8" xfId="1" applyFont="1" applyBorder="1"/>
    <xf numFmtId="0" fontId="10" fillId="0" borderId="9" xfId="1" applyFont="1" applyBorder="1"/>
    <xf numFmtId="0" fontId="2" fillId="0" borderId="8" xfId="1" applyBorder="1"/>
    <xf numFmtId="0" fontId="10" fillId="0" borderId="7" xfId="1" applyFont="1" applyBorder="1" applyAlignment="1">
      <alignment horizontal="left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/>
    </xf>
    <xf numFmtId="0" fontId="10" fillId="0" borderId="7" xfId="5" applyFont="1" applyBorder="1" applyAlignment="1">
      <alignment horizontal="left"/>
    </xf>
    <xf numFmtId="166" fontId="4" fillId="0" borderId="0" xfId="1" applyNumberFormat="1" applyFont="1"/>
    <xf numFmtId="0" fontId="2" fillId="0" borderId="0" xfId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166" fontId="11" fillId="0" borderId="0" xfId="5" applyNumberFormat="1" applyFont="1" applyAlignment="1">
      <alignment horizontal="left"/>
    </xf>
    <xf numFmtId="0" fontId="9" fillId="7" borderId="2" xfId="1" applyFont="1" applyFill="1" applyBorder="1" applyAlignment="1" applyProtection="1">
      <alignment horizontal="center" vertical="center"/>
      <protection locked="0"/>
    </xf>
    <xf numFmtId="0" fontId="9" fillId="5" borderId="2" xfId="1" applyFont="1" applyFill="1" applyBorder="1" applyAlignment="1" applyProtection="1">
      <alignment horizontal="center" vertical="center"/>
      <protection locked="0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9" fillId="6" borderId="2" xfId="1" applyFont="1" applyFill="1" applyBorder="1" applyAlignment="1" applyProtection="1">
      <alignment horizontal="center" vertical="center"/>
      <protection locked="0"/>
    </xf>
    <xf numFmtId="0" fontId="9" fillId="8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9" fillId="7" borderId="2" xfId="1" applyFont="1" applyFill="1" applyBorder="1" applyAlignment="1" applyProtection="1">
      <alignment horizontal="center" vertical="center"/>
      <protection locked="0" hidden="1"/>
    </xf>
    <xf numFmtId="0" fontId="6" fillId="0" borderId="2" xfId="1" applyFont="1" applyBorder="1"/>
    <xf numFmtId="0" fontId="18" fillId="0" borderId="0" xfId="0" applyFont="1"/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13" borderId="2" xfId="1" applyFont="1" applyFill="1" applyBorder="1" applyAlignment="1">
      <alignment horizontal="left" vertical="center"/>
    </xf>
    <xf numFmtId="0" fontId="8" fillId="13" borderId="2" xfId="1" applyFont="1" applyFill="1" applyBorder="1" applyAlignment="1">
      <alignment horizontal="center" vertical="center"/>
    </xf>
    <xf numFmtId="0" fontId="9" fillId="14" borderId="2" xfId="1" applyFont="1" applyFill="1" applyBorder="1" applyAlignment="1" applyProtection="1">
      <alignment horizontal="center" vertical="center"/>
      <protection locked="0"/>
    </xf>
    <xf numFmtId="0" fontId="9" fillId="11" borderId="2" xfId="1" applyFont="1" applyFill="1" applyBorder="1" applyAlignment="1" applyProtection="1">
      <alignment horizontal="center" vertical="center"/>
      <protection locked="0"/>
    </xf>
    <xf numFmtId="0" fontId="9" fillId="10" borderId="2" xfId="1" applyFont="1" applyFill="1" applyBorder="1" applyAlignment="1" applyProtection="1">
      <alignment horizontal="center" vertical="center"/>
      <protection locked="0"/>
    </xf>
    <xf numFmtId="0" fontId="9" fillId="12" borderId="2" xfId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8" fillId="9" borderId="0" xfId="0" applyFont="1" applyFill="1"/>
    <xf numFmtId="167" fontId="20" fillId="15" borderId="4" xfId="1" applyNumberFormat="1" applyFont="1" applyFill="1" applyBorder="1" applyAlignment="1">
      <alignment horizontal="center" vertical="center"/>
    </xf>
    <xf numFmtId="0" fontId="7" fillId="15" borderId="2" xfId="1" applyFont="1" applyFill="1" applyBorder="1" applyAlignment="1">
      <alignment horizontal="center" vertical="center"/>
    </xf>
    <xf numFmtId="165" fontId="7" fillId="15" borderId="2" xfId="1" applyNumberFormat="1" applyFont="1" applyFill="1" applyBorder="1" applyAlignment="1">
      <alignment horizontal="center" vertical="center"/>
    </xf>
    <xf numFmtId="0" fontId="8" fillId="4" borderId="2" xfId="8" applyFont="1" applyFill="1" applyBorder="1" applyAlignment="1">
      <alignment horizontal="center" vertical="center"/>
    </xf>
    <xf numFmtId="0" fontId="14" fillId="4" borderId="2" xfId="8" applyFont="1" applyFill="1" applyBorder="1" applyAlignment="1">
      <alignment horizontal="center" vertical="center"/>
    </xf>
    <xf numFmtId="0" fontId="8" fillId="4" borderId="5" xfId="8" applyFont="1" applyFill="1" applyBorder="1" applyAlignment="1">
      <alignment horizontal="center" vertical="center"/>
    </xf>
    <xf numFmtId="0" fontId="8" fillId="4" borderId="0" xfId="8" applyFont="1" applyFill="1" applyAlignment="1">
      <alignment horizontal="center" vertical="center"/>
    </xf>
    <xf numFmtId="0" fontId="8" fillId="4" borderId="2" xfId="9" applyFont="1" applyFill="1" applyBorder="1" applyAlignment="1">
      <alignment horizontal="center" vertical="center"/>
    </xf>
    <xf numFmtId="0" fontId="8" fillId="4" borderId="0" xfId="9" applyFont="1" applyFill="1" applyAlignment="1">
      <alignment horizontal="center" vertical="center"/>
    </xf>
    <xf numFmtId="0" fontId="15" fillId="4" borderId="2" xfId="9" applyFont="1" applyFill="1" applyBorder="1" applyAlignment="1">
      <alignment horizontal="center" vertical="center"/>
    </xf>
    <xf numFmtId="0" fontId="8" fillId="4" borderId="2" xfId="9" quotePrefix="1" applyFont="1" applyFill="1" applyBorder="1" applyAlignment="1">
      <alignment horizontal="center" vertical="center"/>
    </xf>
    <xf numFmtId="0" fontId="17" fillId="4" borderId="2" xfId="9" applyFont="1" applyFill="1" applyBorder="1" applyAlignment="1">
      <alignment horizontal="center" vertical="center"/>
    </xf>
    <xf numFmtId="0" fontId="2" fillId="0" borderId="0" xfId="9" applyAlignment="1">
      <alignment horizontal="center" vertical="center"/>
    </xf>
    <xf numFmtId="0" fontId="16" fillId="4" borderId="2" xfId="9" applyFont="1" applyFill="1" applyBorder="1" applyAlignment="1">
      <alignment horizontal="center" vertical="center"/>
    </xf>
    <xf numFmtId="0" fontId="8" fillId="4" borderId="2" xfId="2" applyFont="1" applyFill="1" applyBorder="1" applyAlignment="1" applyProtection="1">
      <alignment horizontal="center" vertical="center"/>
    </xf>
    <xf numFmtId="0" fontId="14" fillId="4" borderId="2" xfId="9" applyFont="1" applyFill="1" applyBorder="1" applyAlignment="1">
      <alignment horizontal="center" vertical="center"/>
    </xf>
    <xf numFmtId="0" fontId="8" fillId="4" borderId="1" xfId="9" applyFont="1" applyFill="1" applyBorder="1" applyAlignment="1">
      <alignment horizontal="center" vertical="center"/>
    </xf>
    <xf numFmtId="0" fontId="2" fillId="0" borderId="0" xfId="9"/>
    <xf numFmtId="0" fontId="8" fillId="4" borderId="5" xfId="9" applyFont="1" applyFill="1" applyBorder="1" applyAlignment="1">
      <alignment horizontal="center" vertical="center"/>
    </xf>
    <xf numFmtId="0" fontId="14" fillId="4" borderId="0" xfId="9" applyFont="1" applyFill="1" applyAlignment="1">
      <alignment horizontal="center" vertical="center"/>
    </xf>
    <xf numFmtId="0" fontId="2" fillId="0" borderId="2" xfId="9" applyBorder="1" applyAlignment="1">
      <alignment horizontal="center" vertical="center"/>
    </xf>
    <xf numFmtId="0" fontId="13" fillId="4" borderId="2" xfId="1" applyFont="1" applyFill="1" applyBorder="1" applyAlignment="1">
      <alignment horizontal="left"/>
    </xf>
    <xf numFmtId="0" fontId="2" fillId="4" borderId="0" xfId="1" applyFill="1" applyAlignment="1">
      <alignment horizontal="center" vertical="center"/>
    </xf>
    <xf numFmtId="0" fontId="0" fillId="4" borderId="0" xfId="0" applyFill="1"/>
    <xf numFmtId="0" fontId="19" fillId="0" borderId="0" xfId="0" applyFont="1"/>
    <xf numFmtId="0" fontId="25" fillId="3" borderId="2" xfId="1" applyFont="1" applyFill="1" applyBorder="1" applyAlignment="1" applyProtection="1">
      <alignment horizontal="center" vertical="center"/>
      <protection locked="0"/>
    </xf>
    <xf numFmtId="0" fontId="25" fillId="5" borderId="2" xfId="1" applyFont="1" applyFill="1" applyBorder="1" applyAlignment="1" applyProtection="1">
      <alignment horizontal="center" vertical="center"/>
      <protection locked="0"/>
    </xf>
    <xf numFmtId="0" fontId="25" fillId="6" borderId="2" xfId="1" applyFont="1" applyFill="1" applyBorder="1" applyAlignment="1" applyProtection="1">
      <alignment horizontal="center" vertical="center"/>
      <protection locked="0"/>
    </xf>
    <xf numFmtId="0" fontId="25" fillId="10" borderId="2" xfId="1" applyFont="1" applyFill="1" applyBorder="1" applyAlignment="1" applyProtection="1">
      <alignment horizontal="center" vertical="center"/>
      <protection locked="0"/>
    </xf>
    <xf numFmtId="0" fontId="25" fillId="12" borderId="2" xfId="1" applyFont="1" applyFill="1" applyBorder="1" applyAlignment="1" applyProtection="1">
      <alignment horizontal="center" vertical="center"/>
      <protection locked="0"/>
    </xf>
    <xf numFmtId="49" fontId="25" fillId="7" borderId="2" xfId="1" applyNumberFormat="1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/>
    <xf numFmtId="0" fontId="19" fillId="16" borderId="11" xfId="0" applyFont="1" applyFill="1" applyBorder="1"/>
    <xf numFmtId="0" fontId="19" fillId="0" borderId="5" xfId="0" applyFont="1" applyBorder="1"/>
    <xf numFmtId="0" fontId="26" fillId="0" borderId="3" xfId="0" applyFont="1" applyBorder="1"/>
    <xf numFmtId="0" fontId="26" fillId="0" borderId="11" xfId="0" applyFont="1" applyBorder="1"/>
    <xf numFmtId="0" fontId="26" fillId="0" borderId="5" xfId="0" applyFont="1" applyBorder="1"/>
    <xf numFmtId="0" fontId="28" fillId="7" borderId="0" xfId="0" applyFont="1" applyFill="1" applyAlignment="1">
      <alignment horizont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2" xfId="0" applyFont="1" applyBorder="1"/>
    <xf numFmtId="166" fontId="10" fillId="0" borderId="0" xfId="1" applyNumberFormat="1" applyFont="1" applyAlignment="1">
      <alignment horizontal="left"/>
    </xf>
    <xf numFmtId="0" fontId="29" fillId="0" borderId="0" xfId="0" quotePrefix="1" applyFont="1"/>
    <xf numFmtId="0" fontId="30" fillId="0" borderId="5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2" fillId="0" borderId="0" xfId="0" applyFont="1"/>
    <xf numFmtId="0" fontId="34" fillId="0" borderId="0" xfId="0" applyFont="1"/>
    <xf numFmtId="0" fontId="34" fillId="0" borderId="0" xfId="0" applyFont="1" applyAlignment="1">
      <alignment vertical="center"/>
    </xf>
    <xf numFmtId="0" fontId="31" fillId="0" borderId="0" xfId="16" applyAlignment="1">
      <alignment vertical="center"/>
    </xf>
    <xf numFmtId="0" fontId="9" fillId="0" borderId="4" xfId="1" applyFont="1" applyBorder="1"/>
    <xf numFmtId="0" fontId="37" fillId="0" borderId="0" xfId="0" applyFont="1" applyAlignment="1">
      <alignment vertical="center"/>
    </xf>
    <xf numFmtId="0" fontId="8" fillId="0" borderId="2" xfId="1" applyFont="1" applyBorder="1"/>
    <xf numFmtId="0" fontId="0" fillId="0" borderId="2" xfId="0" applyBorder="1" applyAlignment="1">
      <alignment horizontal="center"/>
    </xf>
    <xf numFmtId="0" fontId="8" fillId="0" borderId="0" xfId="1" applyFont="1"/>
    <xf numFmtId="168" fontId="0" fillId="0" borderId="0" xfId="0" applyNumberFormat="1" applyAlignment="1">
      <alignment horizontal="center"/>
    </xf>
    <xf numFmtId="0" fontId="37" fillId="0" borderId="0" xfId="0" applyFont="1"/>
    <xf numFmtId="16" fontId="0" fillId="0" borderId="0" xfId="0" applyNumberForma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9" borderId="0" xfId="0" applyFont="1" applyFill="1"/>
    <xf numFmtId="0" fontId="34" fillId="0" borderId="0" xfId="0" applyFont="1" applyAlignment="1">
      <alignment horizontal="center" vertical="center"/>
    </xf>
    <xf numFmtId="0" fontId="31" fillId="0" borderId="0" xfId="16"/>
    <xf numFmtId="0" fontId="31" fillId="17" borderId="0" xfId="16" applyFill="1" applyAlignment="1">
      <alignment horizontal="left" vertical="center" wrapText="1"/>
    </xf>
    <xf numFmtId="0" fontId="13" fillId="0" borderId="3" xfId="1" applyFont="1" applyBorder="1" applyAlignment="1">
      <alignment horizontal="left"/>
    </xf>
    <xf numFmtId="0" fontId="8" fillId="0" borderId="3" xfId="1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3" xfId="8" applyFont="1" applyFill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0" fillId="0" borderId="2" xfId="0" applyBorder="1" applyAlignment="1">
      <alignment horizontal="left"/>
    </xf>
    <xf numFmtId="0" fontId="2" fillId="18" borderId="2" xfId="1" applyFill="1" applyBorder="1" applyAlignment="1">
      <alignment horizontal="center"/>
    </xf>
    <xf numFmtId="0" fontId="37" fillId="18" borderId="2" xfId="0" applyFont="1" applyFill="1" applyBorder="1" applyAlignment="1">
      <alignment horizontal="left"/>
    </xf>
    <xf numFmtId="0" fontId="37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 wrapText="1"/>
    </xf>
    <xf numFmtId="0" fontId="8" fillId="0" borderId="2" xfId="8" applyFont="1" applyBorder="1" applyAlignment="1">
      <alignment horizontal="center" vertical="center"/>
    </xf>
    <xf numFmtId="0" fontId="10" fillId="0" borderId="22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49" fontId="0" fillId="0" borderId="0" xfId="0" applyNumberFormat="1" applyAlignment="1">
      <alignment horizont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43" fillId="9" borderId="0" xfId="0" applyFont="1" applyFill="1"/>
    <xf numFmtId="0" fontId="8" fillId="0" borderId="2" xfId="1" quotePrefix="1" applyFont="1" applyBorder="1" applyAlignment="1">
      <alignment horizontal="center" vertical="center"/>
    </xf>
    <xf numFmtId="168" fontId="0" fillId="20" borderId="21" xfId="0" applyNumberFormat="1" applyFill="1" applyBorder="1" applyAlignment="1">
      <alignment horizontal="center"/>
    </xf>
    <xf numFmtId="0" fontId="8" fillId="21" borderId="0" xfId="1" applyFont="1" applyFill="1"/>
    <xf numFmtId="49" fontId="0" fillId="21" borderId="0" xfId="0" applyNumberFormat="1" applyFill="1" applyAlignment="1">
      <alignment horizontal="center"/>
    </xf>
    <xf numFmtId="0" fontId="0" fillId="21" borderId="0" xfId="0" applyFill="1" applyAlignment="1">
      <alignment horizontal="center"/>
    </xf>
    <xf numFmtId="0" fontId="8" fillId="9" borderId="0" xfId="1" applyFont="1" applyFill="1"/>
    <xf numFmtId="0" fontId="44" fillId="0" borderId="0" xfId="1" applyFont="1"/>
    <xf numFmtId="168" fontId="0" fillId="0" borderId="2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32" fillId="0" borderId="0" xfId="0" applyNumberFormat="1" applyFont="1" applyAlignment="1">
      <alignment horizontal="center"/>
    </xf>
    <xf numFmtId="168" fontId="34" fillId="0" borderId="0" xfId="0" applyNumberFormat="1" applyFont="1" applyAlignment="1">
      <alignment horizontal="center"/>
    </xf>
    <xf numFmtId="0" fontId="15" fillId="0" borderId="5" xfId="1" applyFont="1" applyBorder="1"/>
    <xf numFmtId="0" fontId="15" fillId="0" borderId="2" xfId="1" applyFont="1" applyBorder="1"/>
    <xf numFmtId="0" fontId="15" fillId="0" borderId="2" xfId="1" applyFont="1" applyBorder="1" applyAlignment="1">
      <alignment horizontal="left" vertical="center"/>
    </xf>
    <xf numFmtId="0" fontId="15" fillId="0" borderId="2" xfId="1" applyFont="1" applyBorder="1" applyAlignment="1">
      <alignment vertical="center"/>
    </xf>
    <xf numFmtId="0" fontId="15" fillId="0" borderId="5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168" fontId="0" fillId="23" borderId="2" xfId="0" applyNumberFormat="1" applyFill="1" applyBorder="1" applyAlignment="1">
      <alignment horizontal="center"/>
    </xf>
    <xf numFmtId="49" fontId="0" fillId="22" borderId="2" xfId="0" applyNumberFormat="1" applyFill="1" applyBorder="1" applyAlignment="1">
      <alignment horizontal="center"/>
    </xf>
    <xf numFmtId="168" fontId="34" fillId="24" borderId="2" xfId="1" applyNumberFormat="1" applyFont="1" applyFill="1" applyBorder="1"/>
    <xf numFmtId="0" fontId="8" fillId="19" borderId="2" xfId="1" applyFont="1" applyFill="1" applyBorder="1"/>
    <xf numFmtId="168" fontId="0" fillId="25" borderId="2" xfId="0" applyNumberFormat="1" applyFill="1" applyBorder="1" applyAlignment="1">
      <alignment horizontal="center"/>
    </xf>
    <xf numFmtId="0" fontId="8" fillId="20" borderId="2" xfId="1" applyFont="1" applyFill="1" applyBorder="1"/>
    <xf numFmtId="0" fontId="30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0" fillId="26" borderId="0" xfId="0" applyFill="1" applyAlignment="1">
      <alignment horizontal="center"/>
    </xf>
    <xf numFmtId="0" fontId="0" fillId="26" borderId="0" xfId="0" applyFill="1" applyAlignment="1">
      <alignment horizontal="center" vertical="center"/>
    </xf>
    <xf numFmtId="0" fontId="45" fillId="9" borderId="0" xfId="0" applyFont="1" applyFill="1"/>
    <xf numFmtId="0" fontId="46" fillId="0" borderId="0" xfId="1" applyFont="1" applyAlignment="1">
      <alignment horizontal="left"/>
    </xf>
    <xf numFmtId="0" fontId="8" fillId="4" borderId="2" xfId="1" quotePrefix="1" applyFont="1" applyFill="1" applyBorder="1" applyAlignment="1">
      <alignment horizontal="center" vertical="center"/>
    </xf>
    <xf numFmtId="0" fontId="8" fillId="4" borderId="2" xfId="8" quotePrefix="1" applyFont="1" applyFill="1" applyBorder="1" applyAlignment="1">
      <alignment horizontal="center" vertical="center"/>
    </xf>
    <xf numFmtId="0" fontId="0" fillId="17" borderId="0" xfId="0" applyFill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5" xfId="0" applyFont="1" applyBorder="1" applyAlignment="1">
      <alignment horizontal="center"/>
    </xf>
    <xf numFmtId="0" fontId="48" fillId="0" borderId="0" xfId="0" applyFont="1"/>
    <xf numFmtId="0" fontId="48" fillId="0" borderId="2" xfId="0" applyFont="1" applyBorder="1" applyAlignment="1">
      <alignment horizontal="center"/>
    </xf>
    <xf numFmtId="0" fontId="4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9" fillId="28" borderId="2" xfId="0" applyFont="1" applyFill="1" applyBorder="1" applyAlignment="1">
      <alignment horizontal="center" vertical="center"/>
    </xf>
    <xf numFmtId="0" fontId="49" fillId="0" borderId="0" xfId="0" applyFont="1"/>
    <xf numFmtId="168" fontId="34" fillId="29" borderId="2" xfId="1" applyNumberFormat="1" applyFont="1" applyFill="1" applyBorder="1"/>
    <xf numFmtId="168" fontId="34" fillId="24" borderId="2" xfId="1" applyNumberFormat="1" applyFont="1" applyFill="1" applyBorder="1" applyAlignment="1">
      <alignment horizontal="center"/>
    </xf>
    <xf numFmtId="168" fontId="34" fillId="30" borderId="2" xfId="1" applyNumberFormat="1" applyFont="1" applyFill="1" applyBorder="1" applyAlignment="1">
      <alignment horizontal="center"/>
    </xf>
    <xf numFmtId="0" fontId="0" fillId="31" borderId="9" xfId="0" applyFill="1" applyBorder="1" applyAlignment="1">
      <alignment horizontal="center"/>
    </xf>
    <xf numFmtId="0" fontId="50" fillId="4" borderId="2" xfId="9" applyFont="1" applyFill="1" applyBorder="1" applyAlignment="1">
      <alignment horizontal="center" vertical="center"/>
    </xf>
    <xf numFmtId="168" fontId="0" fillId="0" borderId="0" xfId="0" applyNumberFormat="1"/>
    <xf numFmtId="0" fontId="0" fillId="9" borderId="0" xfId="0" applyFill="1"/>
    <xf numFmtId="0" fontId="0" fillId="0" borderId="2" xfId="0" applyBorder="1"/>
    <xf numFmtId="0" fontId="15" fillId="15" borderId="2" xfId="1" applyFont="1" applyFill="1" applyBorder="1"/>
    <xf numFmtId="0" fontId="15" fillId="15" borderId="2" xfId="1" applyFont="1" applyFill="1" applyBorder="1" applyAlignment="1">
      <alignment horizontal="left" vertical="center"/>
    </xf>
    <xf numFmtId="0" fontId="15" fillId="15" borderId="5" xfId="1" applyFont="1" applyFill="1" applyBorder="1"/>
    <xf numFmtId="0" fontId="8" fillId="0" borderId="5" xfId="1" applyFont="1" applyBorder="1"/>
    <xf numFmtId="0" fontId="8" fillId="4" borderId="11" xfId="1" applyFont="1" applyFill="1" applyBorder="1" applyAlignment="1">
      <alignment horizontal="center" vertical="center"/>
    </xf>
    <xf numFmtId="168" fontId="34" fillId="0" borderId="2" xfId="1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/>
    <xf numFmtId="168" fontId="34" fillId="0" borderId="2" xfId="1" applyNumberFormat="1" applyFont="1" applyBorder="1"/>
    <xf numFmtId="168" fontId="34" fillId="9" borderId="2" xfId="1" applyNumberFormat="1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16" fontId="0" fillId="0" borderId="0" xfId="0" applyNumberFormat="1"/>
    <xf numFmtId="0" fontId="0" fillId="14" borderId="2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8" fontId="0" fillId="9" borderId="2" xfId="0" applyNumberFormat="1" applyFill="1" applyBorder="1" applyAlignment="1">
      <alignment horizontal="center"/>
    </xf>
    <xf numFmtId="0" fontId="34" fillId="9" borderId="2" xfId="0" applyFont="1" applyFill="1" applyBorder="1"/>
    <xf numFmtId="0" fontId="53" fillId="0" borderId="2" xfId="9" quotePrefix="1" applyFont="1" applyBorder="1" applyAlignment="1">
      <alignment horizontal="center" vertical="center"/>
    </xf>
    <xf numFmtId="0" fontId="48" fillId="9" borderId="2" xfId="0" applyFont="1" applyFill="1" applyBorder="1" applyAlignment="1">
      <alignment horizontal="center"/>
    </xf>
    <xf numFmtId="0" fontId="8" fillId="4" borderId="11" xfId="9" applyFont="1" applyFill="1" applyBorder="1" applyAlignment="1">
      <alignment horizontal="center" vertical="center"/>
    </xf>
    <xf numFmtId="167" fontId="20" fillId="15" borderId="4" xfId="1" applyNumberFormat="1" applyFont="1" applyFill="1" applyBorder="1" applyAlignment="1">
      <alignment horizontal="center" vertical="center"/>
    </xf>
    <xf numFmtId="167" fontId="20" fillId="15" borderId="8" xfId="1" applyNumberFormat="1" applyFont="1" applyFill="1" applyBorder="1" applyAlignment="1">
      <alignment horizontal="center" vertical="center"/>
    </xf>
    <xf numFmtId="167" fontId="20" fillId="15" borderId="9" xfId="1" applyNumberFormat="1" applyFont="1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167" fontId="20" fillId="15" borderId="2" xfId="1" applyNumberFormat="1" applyFont="1" applyFill="1" applyBorder="1" applyAlignment="1">
      <alignment horizontal="center"/>
    </xf>
    <xf numFmtId="0" fontId="10" fillId="9" borderId="4" xfId="1" applyFont="1" applyFill="1" applyBorder="1" applyAlignment="1">
      <alignment horizontal="center" vertical="center"/>
    </xf>
    <xf numFmtId="0" fontId="10" fillId="9" borderId="9" xfId="1" applyFont="1" applyFill="1" applyBorder="1" applyAlignment="1">
      <alignment horizontal="center" vertical="center"/>
    </xf>
    <xf numFmtId="0" fontId="10" fillId="27" borderId="12" xfId="1" applyFont="1" applyFill="1" applyBorder="1" applyAlignment="1">
      <alignment horizontal="center" vertical="center"/>
    </xf>
    <xf numFmtId="0" fontId="2" fillId="27" borderId="13" xfId="1" applyFill="1" applyBorder="1" applyAlignment="1">
      <alignment horizontal="center" vertical="center"/>
    </xf>
    <xf numFmtId="0" fontId="2" fillId="27" borderId="14" xfId="1" applyFill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9" borderId="22" xfId="1" applyFont="1" applyFill="1" applyBorder="1" applyAlignment="1">
      <alignment horizontal="center" vertical="center"/>
    </xf>
    <xf numFmtId="0" fontId="10" fillId="9" borderId="10" xfId="1" applyFont="1" applyFill="1" applyBorder="1" applyAlignment="1">
      <alignment horizontal="center" vertical="center"/>
    </xf>
    <xf numFmtId="164" fontId="5" fillId="15" borderId="23" xfId="1" applyNumberFormat="1" applyFont="1" applyFill="1" applyBorder="1" applyAlignment="1">
      <alignment horizontal="center" vertical="center"/>
    </xf>
    <xf numFmtId="164" fontId="5" fillId="15" borderId="6" xfId="1" applyNumberFormat="1" applyFont="1" applyFill="1" applyBorder="1" applyAlignment="1">
      <alignment horizontal="center" vertical="center"/>
    </xf>
    <xf numFmtId="164" fontId="5" fillId="15" borderId="10" xfId="1" applyNumberFormat="1" applyFont="1" applyFill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8" fillId="9" borderId="5" xfId="1" applyFont="1" applyFill="1" applyBorder="1" applyAlignment="1">
      <alignment horizontal="center" vertical="center"/>
    </xf>
    <xf numFmtId="0" fontId="47" fillId="9" borderId="12" xfId="0" applyFont="1" applyFill="1" applyBorder="1" applyAlignment="1">
      <alignment horizontal="center"/>
    </xf>
    <xf numFmtId="0" fontId="47" fillId="9" borderId="13" xfId="0" applyFont="1" applyFill="1" applyBorder="1" applyAlignment="1">
      <alignment horizontal="center"/>
    </xf>
    <xf numFmtId="0" fontId="47" fillId="9" borderId="14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4" fillId="0" borderId="0" xfId="0" applyFont="1" applyAlignment="1">
      <alignment horizontal="center"/>
    </xf>
    <xf numFmtId="0" fontId="0" fillId="14" borderId="0" xfId="0" applyFill="1" applyAlignment="1">
      <alignment horizontal="center"/>
    </xf>
    <xf numFmtId="0" fontId="0" fillId="0" borderId="0" xfId="0" applyAlignment="1">
      <alignment horizontal="center"/>
    </xf>
    <xf numFmtId="0" fontId="33" fillId="7" borderId="16" xfId="0" applyFont="1" applyFill="1" applyBorder="1" applyAlignment="1">
      <alignment horizontal="center" vertical="center"/>
    </xf>
    <xf numFmtId="0" fontId="33" fillId="7" borderId="15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center" vertical="center"/>
    </xf>
    <xf numFmtId="0" fontId="33" fillId="7" borderId="19" xfId="0" applyFont="1" applyFill="1" applyBorder="1" applyAlignment="1">
      <alignment horizontal="center" vertical="center"/>
    </xf>
    <xf numFmtId="0" fontId="33" fillId="7" borderId="20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</cellXfs>
  <cellStyles count="18">
    <cellStyle name="Gevolgde hyperlink" xfId="2" builtinId="9"/>
    <cellStyle name="Hyperlink" xfId="16" builtinId="8"/>
    <cellStyle name="Normal_kalender_ploegenbeker_model 2" xfId="17" xr:uid="{1F2A3833-F030-4644-98D0-38EA6BDDCB9A}"/>
    <cellStyle name="Procent 2" xfId="6" xr:uid="{00000000-0005-0000-0000-000002000000}"/>
    <cellStyle name="Procent 2 2" xfId="10" xr:uid="{00000000-0005-0000-0000-000003000000}"/>
    <cellStyle name="Procent 3" xfId="3" xr:uid="{00000000-0005-0000-0000-000004000000}"/>
    <cellStyle name="Procent 3 2" xfId="12" xr:uid="{00000000-0005-0000-0000-000005000000}"/>
    <cellStyle name="Standaard" xfId="0" builtinId="0"/>
    <cellStyle name="Standaard 2" xfId="5" xr:uid="{00000000-0005-0000-0000-000007000000}"/>
    <cellStyle name="Standaard 2 2" xfId="9" xr:uid="{00000000-0005-0000-0000-000008000000}"/>
    <cellStyle name="Standaard 3" xfId="4" xr:uid="{00000000-0005-0000-0000-000009000000}"/>
    <cellStyle name="Standaard 3 2" xfId="7" xr:uid="{00000000-0005-0000-0000-00000A000000}"/>
    <cellStyle name="Standaard 3 2 2" xfId="14" xr:uid="{00000000-0005-0000-0000-00000B000000}"/>
    <cellStyle name="Standaard 3 3" xfId="13" xr:uid="{00000000-0005-0000-0000-00000C000000}"/>
    <cellStyle name="Standaard 4" xfId="1" xr:uid="{00000000-0005-0000-0000-00000D000000}"/>
    <cellStyle name="Standaard 5" xfId="8" xr:uid="{00000000-0005-0000-0000-00000E000000}"/>
    <cellStyle name="Standaard 5 2" xfId="15" xr:uid="{00000000-0005-0000-0000-00000F000000}"/>
    <cellStyle name="Standaard 6" xfId="11" xr:uid="{00000000-0005-0000-0000-000010000000}"/>
  </cellStyles>
  <dxfs count="353"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FF0000"/>
      </font>
      <numFmt numFmtId="30" formatCode="@"/>
    </dxf>
    <dxf>
      <font>
        <color rgb="FFFF0000"/>
      </font>
      <numFmt numFmtId="30" formatCode="@"/>
    </dxf>
    <dxf>
      <font>
        <color rgb="FFFF0000"/>
      </font>
      <numFmt numFmtId="30" formatCode="@"/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9C3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15FF7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theme="0" tint="-0.34998626667073579"/>
        </patternFill>
      </fill>
    </dxf>
    <dxf>
      <fill>
        <patternFill>
          <bgColor rgb="FF15FF7F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AA71D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15FF7F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4"/>
        <color theme="1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9C3BD"/>
      <color rgb="FFF1D4CB"/>
      <color rgb="FFF4BAAE"/>
      <color rgb="FFFCC9C4"/>
      <color rgb="FF00FF99"/>
      <color rgb="FFA7C369"/>
      <color rgb="FF15FF7F"/>
      <color rgb="FFA7E2FF"/>
      <color rgb="FF81D5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C38" totalsRowShown="0" headerRowDxfId="352">
  <autoFilter ref="A1:C38" xr:uid="{00000000-0009-0000-0100-000001000000}"/>
  <sortState xmlns:xlrd2="http://schemas.microsoft.com/office/spreadsheetml/2017/richdata2" ref="A2:C38">
    <sortCondition ref="A1:A38"/>
  </sortState>
  <tableColumns count="3">
    <tableColumn id="1" xr3:uid="{00000000-0010-0000-0000-000001000000}" name="Afkorting" dataDxfId="351"/>
    <tableColumn id="2" xr3:uid="{00000000-0010-0000-0000-000002000000}" name="Omschrijving" dataDxfId="350" dataCellStyle="Standaard 4"/>
    <tableColumn id="3" xr3:uid="{00000000-0010-0000-0000-000003000000}" name="Club actie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jan.vanhelden@skynet.be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ludowski@live.be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mailto:michelboris@msn.com" TargetMode="External"/><Relationship Id="rId7" Type="http://schemas.openxmlformats.org/officeDocument/2006/relationships/hyperlink" Target="mailto:vdwsteve@hotmail.com" TargetMode="External"/><Relationship Id="rId12" Type="http://schemas.openxmlformats.org/officeDocument/2006/relationships/hyperlink" Target="mailto:devrienden.sport@gmail.com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www.weerwoord.be/uploads/15820132738390.jpg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mailto:georges.mandiau46@gmail.com" TargetMode="External"/><Relationship Id="rId20" Type="http://schemas.openxmlformats.org/officeDocument/2006/relationships/hyperlink" Target="mailto:pierrevliegen@skynet.be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mailto:mymailboxpeter@gmail.com" TargetMode="External"/><Relationship Id="rId11" Type="http://schemas.openxmlformats.org/officeDocument/2006/relationships/hyperlink" Target="mailto:tony.kums@telenet.be&#160;&#160;" TargetMode="External"/><Relationship Id="rId24" Type="http://schemas.openxmlformats.org/officeDocument/2006/relationships/hyperlink" Target="mailto:knlbb.sec@gmail.com" TargetMode="External"/><Relationship Id="rId32" Type="http://schemas.openxmlformats.org/officeDocument/2006/relationships/comments" Target="../comments3.xml"/><Relationship Id="rId5" Type="http://schemas.openxmlformats.org/officeDocument/2006/relationships/hyperlink" Target="mailto:Karim.goris@telenet.be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mailto:roger.poets@skynet.be" TargetMode="External"/><Relationship Id="rId28" Type="http://schemas.openxmlformats.org/officeDocument/2006/relationships/hyperlink" Target="mailto:svbroekhoven@yahoo.com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eddywinters@telenet.be" TargetMode="External"/><Relationship Id="rId31" Type="http://schemas.openxmlformats.org/officeDocument/2006/relationships/vmlDrawing" Target="../drawings/vmlDrawing3.vml"/><Relationship Id="rId4" Type="http://schemas.openxmlformats.org/officeDocument/2006/relationships/hyperlink" Target="mailto:alois.joos@skynet.be" TargetMode="External"/><Relationship Id="rId9" Type="http://schemas.openxmlformats.org/officeDocument/2006/relationships/hyperlink" Target="mailto:cafe.de.klap@telenet.be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mailto:snoeksgeert@hotmail.com" TargetMode="External"/><Relationship Id="rId27" Type="http://schemas.openxmlformats.org/officeDocument/2006/relationships/hyperlink" Target="mailto:robin.agten@hotmail.com&#160;" TargetMode="External"/><Relationship Id="rId30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FF7F"/>
  </sheetPr>
  <dimension ref="A1:HJ99"/>
  <sheetViews>
    <sheetView tabSelected="1" topLeftCell="A46" zoomScale="70" zoomScaleNormal="70" workbookViewId="0">
      <pane xSplit="1" topLeftCell="CL1" activePane="topRight" state="frozen"/>
      <selection activeCell="A3" sqref="A3"/>
      <selection pane="topRight" activeCell="CQ67" sqref="CQ67"/>
    </sheetView>
  </sheetViews>
  <sheetFormatPr defaultRowHeight="14.4" x14ac:dyDescent="0.3"/>
  <cols>
    <col min="1" max="1" width="35.33203125" customWidth="1"/>
    <col min="2" max="216" width="4.6640625" customWidth="1"/>
  </cols>
  <sheetData>
    <row r="1" spans="1:196" ht="33.6" customHeight="1" thickBot="1" x14ac:dyDescent="0.4">
      <c r="A1" s="225">
        <v>45505</v>
      </c>
      <c r="B1" s="210">
        <f>A1</f>
        <v>45505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2"/>
      <c r="AF1" s="210">
        <f>B1+31</f>
        <v>45536</v>
      </c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2"/>
      <c r="BJ1" s="56"/>
      <c r="BK1" s="210">
        <f>AF1+31</f>
        <v>45567</v>
      </c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2"/>
      <c r="CO1" s="210">
        <f>BK1+30</f>
        <v>45597</v>
      </c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2"/>
      <c r="DT1" s="210">
        <f>CO1+31</f>
        <v>45628</v>
      </c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2"/>
      <c r="EY1" s="19"/>
      <c r="EZ1" s="4"/>
      <c r="FA1" s="1"/>
      <c r="FB1" s="1"/>
      <c r="FC1" s="1"/>
      <c r="FD1" s="3"/>
      <c r="FE1" s="1"/>
      <c r="FF1" s="1"/>
      <c r="FG1" s="1"/>
      <c r="FH1" s="1"/>
      <c r="FI1" s="217" t="s">
        <v>308</v>
      </c>
      <c r="FJ1" s="218"/>
      <c r="FK1" s="218"/>
      <c r="FL1" s="218"/>
      <c r="FM1" s="218"/>
      <c r="FN1" s="218"/>
      <c r="FO1" s="218"/>
      <c r="FP1" s="218"/>
      <c r="FQ1" s="218"/>
      <c r="FR1" s="219"/>
      <c r="FS1" s="1"/>
      <c r="FT1" s="217" t="s">
        <v>307</v>
      </c>
      <c r="FU1" s="218"/>
      <c r="FV1" s="218"/>
      <c r="FW1" s="218"/>
      <c r="FX1" s="218"/>
      <c r="FY1" s="218"/>
      <c r="FZ1" s="218"/>
      <c r="GA1" s="218"/>
      <c r="GB1" s="218"/>
      <c r="GC1" s="219"/>
      <c r="GD1" s="1"/>
      <c r="GE1" s="217" t="s">
        <v>418</v>
      </c>
      <c r="GF1" s="218"/>
      <c r="GG1" s="218"/>
      <c r="GH1" s="218"/>
      <c r="GI1" s="218"/>
      <c r="GJ1" s="218"/>
      <c r="GK1" s="218"/>
      <c r="GL1" s="218"/>
      <c r="GM1" s="218"/>
      <c r="GN1" s="219"/>
    </row>
    <row r="2" spans="1:196" s="37" customFormat="1" ht="20.100000000000001" customHeight="1" x14ac:dyDescent="0.3">
      <c r="A2" s="225"/>
      <c r="B2" s="57" t="str">
        <f>VLOOKUP(WEEKDAY(B3,2),Data!$K$2:$L$8,2,0)</f>
        <v>do</v>
      </c>
      <c r="C2" s="57" t="str">
        <f>VLOOKUP(WEEKDAY(C3,2),Data!$K$2:$L$8,2,0)</f>
        <v>vr</v>
      </c>
      <c r="D2" s="57" t="str">
        <f>VLOOKUP(WEEKDAY(D3,2),Data!$K$2:$L$8,2,0)</f>
        <v>za</v>
      </c>
      <c r="E2" s="57" t="str">
        <f>VLOOKUP(WEEKDAY(E3,2),Data!$K$2:$L$8,2,0)</f>
        <v>zo</v>
      </c>
      <c r="F2" s="57" t="str">
        <f>VLOOKUP(WEEKDAY(F3,2),Data!$K$2:$L$8,2,0)</f>
        <v>ma</v>
      </c>
      <c r="G2" s="57" t="str">
        <f>VLOOKUP(WEEKDAY(G3,2),Data!$K$2:$L$8,2,0)</f>
        <v>di</v>
      </c>
      <c r="H2" s="57" t="str">
        <f>VLOOKUP(WEEKDAY(H3,2),Data!$K$2:$L$8,2,0)</f>
        <v>wo</v>
      </c>
      <c r="I2" s="57" t="str">
        <f>VLOOKUP(WEEKDAY(I3,2),Data!$K$2:$L$8,2,0)</f>
        <v>do</v>
      </c>
      <c r="J2" s="57" t="str">
        <f>VLOOKUP(WEEKDAY(J3,2),Data!$K$2:$L$8,2,0)</f>
        <v>vr</v>
      </c>
      <c r="K2" s="57" t="str">
        <f>VLOOKUP(WEEKDAY(K3,2),Data!$K$2:$L$8,2,0)</f>
        <v>za</v>
      </c>
      <c r="L2" s="57" t="str">
        <f>VLOOKUP(WEEKDAY(L3,2),Data!$K$2:$L$8,2,0)</f>
        <v>zo</v>
      </c>
      <c r="M2" s="57" t="str">
        <f>VLOOKUP(WEEKDAY(M3,2),Data!$K$2:$L$8,2,0)</f>
        <v>ma</v>
      </c>
      <c r="N2" s="57" t="str">
        <f>VLOOKUP(WEEKDAY(N3,2),Data!$K$2:$L$8,2,0)</f>
        <v>di</v>
      </c>
      <c r="O2" s="57" t="str">
        <f>VLOOKUP(WEEKDAY(O3,2),Data!$K$2:$L$8,2,0)</f>
        <v>wo</v>
      </c>
      <c r="P2" s="57" t="str">
        <f>VLOOKUP(WEEKDAY(P3,2),Data!$K$2:$L$8,2,0)</f>
        <v>do</v>
      </c>
      <c r="Q2" s="57" t="str">
        <f>VLOOKUP(WEEKDAY(Q3,2),Data!$K$2:$L$8,2,0)</f>
        <v>vr</v>
      </c>
      <c r="R2" s="57" t="str">
        <f>VLOOKUP(WEEKDAY(R3,2),Data!$K$2:$L$8,2,0)</f>
        <v>za</v>
      </c>
      <c r="S2" s="57" t="str">
        <f>VLOOKUP(WEEKDAY(S3,2),Data!$K$2:$L$8,2,0)</f>
        <v>zo</v>
      </c>
      <c r="T2" s="57" t="str">
        <f>VLOOKUP(WEEKDAY(T3,2),Data!$K$2:$L$8,2,0)</f>
        <v>ma</v>
      </c>
      <c r="U2" s="57" t="str">
        <f>VLOOKUP(WEEKDAY(U3,2),Data!$K$2:$L$8,2,0)</f>
        <v>di</v>
      </c>
      <c r="V2" s="57" t="str">
        <f>VLOOKUP(WEEKDAY(V3,2),Data!$K$2:$L$8,2,0)</f>
        <v>wo</v>
      </c>
      <c r="W2" s="57" t="str">
        <f>VLOOKUP(WEEKDAY(W3,2),Data!$K$2:$L$8,2,0)</f>
        <v>do</v>
      </c>
      <c r="X2" s="57" t="str">
        <f>VLOOKUP(WEEKDAY(X3,2),Data!$K$2:$L$8,2,0)</f>
        <v>vr</v>
      </c>
      <c r="Y2" s="57" t="str">
        <f>VLOOKUP(WEEKDAY(Y3,2),Data!$K$2:$L$8,2,0)</f>
        <v>za</v>
      </c>
      <c r="Z2" s="57" t="str">
        <f>VLOOKUP(WEEKDAY(Z3,2),Data!$K$2:$L$8,2,0)</f>
        <v>zo</v>
      </c>
      <c r="AA2" s="57" t="str">
        <f>VLOOKUP(WEEKDAY(AA3,2),Data!$K$2:$L$8,2,0)</f>
        <v>ma</v>
      </c>
      <c r="AB2" s="57" t="str">
        <f>VLOOKUP(WEEKDAY(AB3,2),Data!$K$2:$L$8,2,0)</f>
        <v>di</v>
      </c>
      <c r="AC2" s="57" t="str">
        <f>VLOOKUP(WEEKDAY(AC3,2),Data!$K$2:$L$8,2,0)</f>
        <v>wo</v>
      </c>
      <c r="AD2" s="57" t="str">
        <f>VLOOKUP(WEEKDAY(AD3,2),Data!$K$2:$L$8,2,0)</f>
        <v>do</v>
      </c>
      <c r="AE2" s="57" t="str">
        <f>VLOOKUP(WEEKDAY(AE3,2),Data!$K$2:$L$8,2,0)</f>
        <v>vr</v>
      </c>
      <c r="AF2" s="57" t="str">
        <f>VLOOKUP(WEEKDAY(AF3,2),Data!$K$2:$L$8,2,0)</f>
        <v>za</v>
      </c>
      <c r="AG2" s="57" t="str">
        <f>VLOOKUP(WEEKDAY(AG3,2),Data!$K$2:$L$8,2,0)</f>
        <v>zo</v>
      </c>
      <c r="AH2" s="57" t="str">
        <f>VLOOKUP(WEEKDAY(AH3,2),Data!$K$2:$L$8,2,0)</f>
        <v>ma</v>
      </c>
      <c r="AI2" s="57" t="str">
        <f>VLOOKUP(WEEKDAY(AI3,2),Data!$K$2:$L$8,2,0)</f>
        <v>di</v>
      </c>
      <c r="AJ2" s="57" t="str">
        <f>VLOOKUP(WEEKDAY(AJ3,2),Data!$K$2:$L$8,2,0)</f>
        <v>wo</v>
      </c>
      <c r="AK2" s="57" t="str">
        <f>VLOOKUP(WEEKDAY(AK3,2),Data!$K$2:$L$8,2,0)</f>
        <v>do</v>
      </c>
      <c r="AL2" s="57" t="str">
        <f>VLOOKUP(WEEKDAY(AL3,2),Data!$K$2:$L$8,2,0)</f>
        <v>vr</v>
      </c>
      <c r="AM2" s="57" t="str">
        <f>VLOOKUP(WEEKDAY(AM3,2),Data!$K$2:$L$8,2,0)</f>
        <v>za</v>
      </c>
      <c r="AN2" s="57" t="str">
        <f>VLOOKUP(WEEKDAY(AN3,2),Data!$K$2:$L$8,2,0)</f>
        <v>zo</v>
      </c>
      <c r="AO2" s="57" t="str">
        <f>VLOOKUP(WEEKDAY(AO3,2),Data!$K$2:$L$8,2,0)</f>
        <v>ma</v>
      </c>
      <c r="AP2" s="57" t="str">
        <f>VLOOKUP(WEEKDAY(AP3,2),Data!$K$2:$L$8,2,0)</f>
        <v>di</v>
      </c>
      <c r="AQ2" s="57" t="str">
        <f>VLOOKUP(WEEKDAY(AQ3,2),Data!$K$2:$L$8,2,0)</f>
        <v>wo</v>
      </c>
      <c r="AR2" s="57" t="str">
        <f>VLOOKUP(WEEKDAY(AR3,2),Data!$K$2:$L$8,2,0)</f>
        <v>do</v>
      </c>
      <c r="AS2" s="57" t="str">
        <f>VLOOKUP(WEEKDAY(AS3,2),Data!$K$2:$L$8,2,0)</f>
        <v>vr</v>
      </c>
      <c r="AT2" s="57" t="str">
        <f>VLOOKUP(WEEKDAY(AT3,2),Data!$K$2:$L$8,2,0)</f>
        <v>za</v>
      </c>
      <c r="AU2" s="57" t="str">
        <f>VLOOKUP(WEEKDAY(AU3,2),Data!$K$2:$L$8,2,0)</f>
        <v>zo</v>
      </c>
      <c r="AV2" s="57" t="str">
        <f>VLOOKUP(WEEKDAY(AV3,2),Data!$K$2:$L$8,2,0)</f>
        <v>ma</v>
      </c>
      <c r="AW2" s="57" t="str">
        <f>VLOOKUP(WEEKDAY(AW3,2),Data!$K$2:$L$8,2,0)</f>
        <v>di</v>
      </c>
      <c r="AX2" s="57" t="str">
        <f>VLOOKUP(WEEKDAY(AX3,2),Data!$K$2:$L$8,2,0)</f>
        <v>wo</v>
      </c>
      <c r="AY2" s="57" t="str">
        <f>VLOOKUP(WEEKDAY(AY3,2),Data!$K$2:$L$8,2,0)</f>
        <v>do</v>
      </c>
      <c r="AZ2" s="57" t="str">
        <f>VLOOKUP(WEEKDAY(AZ3,2),Data!$K$2:$L$8,2,0)</f>
        <v>vr</v>
      </c>
      <c r="BA2" s="57" t="str">
        <f>VLOOKUP(WEEKDAY(BA3,2),Data!$K$2:$L$8,2,0)</f>
        <v>za</v>
      </c>
      <c r="BB2" s="57" t="str">
        <f>VLOOKUP(WEEKDAY(BB3,2),Data!$K$2:$L$8,2,0)</f>
        <v>zo</v>
      </c>
      <c r="BC2" s="57" t="str">
        <f>VLOOKUP(WEEKDAY(BC3,2),Data!$K$2:$L$8,2,0)</f>
        <v>ma</v>
      </c>
      <c r="BD2" s="57" t="str">
        <f>VLOOKUP(WEEKDAY(BD3,2),Data!$K$2:$L$8,2,0)</f>
        <v>di</v>
      </c>
      <c r="BE2" s="57" t="str">
        <f>VLOOKUP(WEEKDAY(BE3,2),Data!$K$2:$L$8,2,0)</f>
        <v>wo</v>
      </c>
      <c r="BF2" s="57" t="str">
        <f>VLOOKUP(WEEKDAY(BF3,2),Data!$K$2:$L$8,2,0)</f>
        <v>do</v>
      </c>
      <c r="BG2" s="57" t="str">
        <f>VLOOKUP(WEEKDAY(BG3,2),Data!$K$2:$L$8,2,0)</f>
        <v>vr</v>
      </c>
      <c r="BH2" s="57" t="str">
        <f>VLOOKUP(WEEKDAY(BH3,2),Data!$K$2:$L$8,2,0)</f>
        <v>za</v>
      </c>
      <c r="BI2" s="57" t="str">
        <f>VLOOKUP(WEEKDAY(BI3,2),Data!$K$2:$L$8,2,0)</f>
        <v>zo</v>
      </c>
      <c r="BJ2" s="57" t="str">
        <f>VLOOKUP(WEEKDAY(BJ3,2),Data!$K$2:$L$8,2,0)</f>
        <v>ma</v>
      </c>
      <c r="BK2" s="57" t="str">
        <f>VLOOKUP(WEEKDAY(BK3,2),Data!$K$2:$L$8,2,0)</f>
        <v>di</v>
      </c>
      <c r="BL2" s="57" t="str">
        <f>VLOOKUP(WEEKDAY(BL3,2),Data!$K$2:$L$8,2,0)</f>
        <v>wo</v>
      </c>
      <c r="BM2" s="57" t="str">
        <f>VLOOKUP(WEEKDAY(BM3,2),Data!$K$2:$L$8,2,0)</f>
        <v>do</v>
      </c>
      <c r="BN2" s="57" t="str">
        <f>VLOOKUP(WEEKDAY(BN3,2),Data!$K$2:$L$8,2,0)</f>
        <v>vr</v>
      </c>
      <c r="BO2" s="57" t="str">
        <f>VLOOKUP(WEEKDAY(BO3,2),Data!$K$2:$L$8,2,0)</f>
        <v>za</v>
      </c>
      <c r="BP2" s="57" t="str">
        <f>VLOOKUP(WEEKDAY(BP3,2),Data!$K$2:$L$8,2,0)</f>
        <v>zo</v>
      </c>
      <c r="BQ2" s="57" t="str">
        <f>VLOOKUP(WEEKDAY(BQ3,2),Data!$K$2:$L$8,2,0)</f>
        <v>ma</v>
      </c>
      <c r="BR2" s="57" t="str">
        <f>VLOOKUP(WEEKDAY(BR3,2),Data!$K$2:$L$8,2,0)</f>
        <v>di</v>
      </c>
      <c r="BS2" s="57" t="str">
        <f>VLOOKUP(WEEKDAY(BS3,2),Data!$K$2:$L$8,2,0)</f>
        <v>wo</v>
      </c>
      <c r="BT2" s="57" t="str">
        <f>VLOOKUP(WEEKDAY(BT3,2),Data!$K$2:$L$8,2,0)</f>
        <v>do</v>
      </c>
      <c r="BU2" s="57" t="str">
        <f>VLOOKUP(WEEKDAY(BU3,2),Data!$K$2:$L$8,2,0)</f>
        <v>vr</v>
      </c>
      <c r="BV2" s="57" t="str">
        <f>VLOOKUP(WEEKDAY(BV3,2),Data!$K$2:$L$8,2,0)</f>
        <v>za</v>
      </c>
      <c r="BW2" s="57" t="str">
        <f>VLOOKUP(WEEKDAY(BW3,2),Data!$K$2:$L$8,2,0)</f>
        <v>zo</v>
      </c>
      <c r="BX2" s="57" t="str">
        <f>VLOOKUP(WEEKDAY(BX3,2),Data!$K$2:$L$8,2,0)</f>
        <v>ma</v>
      </c>
      <c r="BY2" s="57" t="str">
        <f>VLOOKUP(WEEKDAY(BY3,2),Data!$K$2:$L$8,2,0)</f>
        <v>di</v>
      </c>
      <c r="BZ2" s="57" t="str">
        <f>VLOOKUP(WEEKDAY(BZ3,2),Data!$K$2:$L$8,2,0)</f>
        <v>wo</v>
      </c>
      <c r="CA2" s="57" t="str">
        <f>VLOOKUP(WEEKDAY(CA3,2),Data!$K$2:$L$8,2,0)</f>
        <v>do</v>
      </c>
      <c r="CB2" s="57" t="str">
        <f>VLOOKUP(WEEKDAY(CB3,2),Data!$K$2:$L$8,2,0)</f>
        <v>vr</v>
      </c>
      <c r="CC2" s="57" t="str">
        <f>VLOOKUP(WEEKDAY(CC3,2),Data!$K$2:$L$8,2,0)</f>
        <v>za</v>
      </c>
      <c r="CD2" s="57" t="str">
        <f>VLOOKUP(WEEKDAY(CD3,2),Data!$K$2:$L$8,2,0)</f>
        <v>zo</v>
      </c>
      <c r="CE2" s="57" t="str">
        <f>VLOOKUP(WEEKDAY(CE3,2),Data!$K$2:$L$8,2,0)</f>
        <v>ma</v>
      </c>
      <c r="CF2" s="57" t="str">
        <f>VLOOKUP(WEEKDAY(CF3,2),Data!$K$2:$L$8,2,0)</f>
        <v>di</v>
      </c>
      <c r="CG2" s="57" t="str">
        <f>VLOOKUP(WEEKDAY(CG3,2),Data!$K$2:$L$8,2,0)</f>
        <v>wo</v>
      </c>
      <c r="CH2" s="57" t="str">
        <f>VLOOKUP(WEEKDAY(CH3,2),Data!$K$2:$L$8,2,0)</f>
        <v>do</v>
      </c>
      <c r="CI2" s="57" t="str">
        <f>VLOOKUP(WEEKDAY(CI3,2),Data!$K$2:$L$8,2,0)</f>
        <v>vr</v>
      </c>
      <c r="CJ2" s="57" t="str">
        <f>VLOOKUP(WEEKDAY(CJ3,2),Data!$K$2:$L$8,2,0)</f>
        <v>za</v>
      </c>
      <c r="CK2" s="57" t="str">
        <f>VLOOKUP(WEEKDAY(CK3,2),Data!$K$2:$L$8,2,0)</f>
        <v>zo</v>
      </c>
      <c r="CL2" s="57" t="str">
        <f>VLOOKUP(WEEKDAY(CL3,2),Data!$K$2:$L$8,2,0)</f>
        <v>ma</v>
      </c>
      <c r="CM2" s="57" t="str">
        <f>VLOOKUP(WEEKDAY(CM3,2),Data!$K$2:$L$8,2,0)</f>
        <v>di</v>
      </c>
      <c r="CN2" s="57" t="str">
        <f>VLOOKUP(WEEKDAY(CN3,2),Data!$K$2:$L$8,2,0)</f>
        <v>wo</v>
      </c>
      <c r="CO2" s="57" t="str">
        <f>VLOOKUP(WEEKDAY(CO3,2),Data!$K$2:$L$8,2,0)</f>
        <v>do</v>
      </c>
      <c r="CP2" s="57" t="str">
        <f>VLOOKUP(WEEKDAY(CP3,2),Data!$K$2:$L$8,2,0)</f>
        <v>vr</v>
      </c>
      <c r="CQ2" s="57" t="str">
        <f>VLOOKUP(WEEKDAY(CQ3,2),Data!$K$2:$L$8,2,0)</f>
        <v>za</v>
      </c>
      <c r="CR2" s="57" t="str">
        <f>VLOOKUP(WEEKDAY(CR3,2),Data!$K$2:$L$8,2,0)</f>
        <v>zo</v>
      </c>
      <c r="CS2" s="57" t="str">
        <f>VLOOKUP(WEEKDAY(CS3,2),Data!$K$2:$L$8,2,0)</f>
        <v>ma</v>
      </c>
      <c r="CT2" s="57" t="str">
        <f>VLOOKUP(WEEKDAY(CT3,2),Data!$K$2:$L$8,2,0)</f>
        <v>di</v>
      </c>
      <c r="CU2" s="57" t="str">
        <f>VLOOKUP(WEEKDAY(CU3,2),Data!$K$2:$L$8,2,0)</f>
        <v>wo</v>
      </c>
      <c r="CV2" s="57" t="str">
        <f>VLOOKUP(WEEKDAY(CV3,2),Data!$K$2:$L$8,2,0)</f>
        <v>do</v>
      </c>
      <c r="CW2" s="57" t="str">
        <f>VLOOKUP(WEEKDAY(CW3,2),Data!$K$2:$L$8,2,0)</f>
        <v>vr</v>
      </c>
      <c r="CX2" s="57" t="str">
        <f>VLOOKUP(WEEKDAY(CX3,2),Data!$K$2:$L$8,2,0)</f>
        <v>za</v>
      </c>
      <c r="CY2" s="57" t="str">
        <f>VLOOKUP(WEEKDAY(CY3,2),Data!$K$2:$L$8,2,0)</f>
        <v>zo</v>
      </c>
      <c r="CZ2" s="57" t="str">
        <f>VLOOKUP(WEEKDAY(CZ3,2),Data!$K$2:$L$8,2,0)</f>
        <v>ma</v>
      </c>
      <c r="DA2" s="57" t="str">
        <f>VLOOKUP(WEEKDAY(DA3,2),Data!$K$2:$L$8,2,0)</f>
        <v>di</v>
      </c>
      <c r="DB2" s="57" t="str">
        <f>VLOOKUP(WEEKDAY(DB3,2),Data!$K$2:$L$8,2,0)</f>
        <v>wo</v>
      </c>
      <c r="DC2" s="57" t="str">
        <f>VLOOKUP(WEEKDAY(DC3,2),Data!$K$2:$L$8,2,0)</f>
        <v>do</v>
      </c>
      <c r="DD2" s="57" t="str">
        <f>VLOOKUP(WEEKDAY(DD3,2),Data!$K$2:$L$8,2,0)</f>
        <v>vr</v>
      </c>
      <c r="DE2" s="57" t="str">
        <f>VLOOKUP(WEEKDAY(DE3,2),Data!$K$2:$L$8,2,0)</f>
        <v>za</v>
      </c>
      <c r="DF2" s="57" t="str">
        <f>VLOOKUP(WEEKDAY(DF3,2),Data!$K$2:$L$8,2,0)</f>
        <v>zo</v>
      </c>
      <c r="DG2" s="57" t="str">
        <f>VLOOKUP(WEEKDAY(DG3,2),Data!$K$2:$L$8,2,0)</f>
        <v>ma</v>
      </c>
      <c r="DH2" s="57" t="str">
        <f>VLOOKUP(WEEKDAY(DH3,2),Data!$K$2:$L$8,2,0)</f>
        <v>di</v>
      </c>
      <c r="DI2" s="57" t="str">
        <f>VLOOKUP(WEEKDAY(DI3,2),Data!$K$2:$L$8,2,0)</f>
        <v>wo</v>
      </c>
      <c r="DJ2" s="57" t="str">
        <f>VLOOKUP(WEEKDAY(DJ3,2),Data!$K$2:$L$8,2,0)</f>
        <v>do</v>
      </c>
      <c r="DK2" s="57" t="str">
        <f>VLOOKUP(WEEKDAY(DK3,2),Data!$K$2:$L$8,2,0)</f>
        <v>vr</v>
      </c>
      <c r="DL2" s="57" t="str">
        <f>VLOOKUP(WEEKDAY(DL3,2),Data!$K$2:$L$8,2,0)</f>
        <v>za</v>
      </c>
      <c r="DM2" s="57" t="str">
        <f>VLOOKUP(WEEKDAY(DM3,2),Data!$K$2:$L$8,2,0)</f>
        <v>zo</v>
      </c>
      <c r="DN2" s="57" t="str">
        <f>VLOOKUP(WEEKDAY(DN3,2),Data!$K$2:$L$8,2,0)</f>
        <v>ma</v>
      </c>
      <c r="DO2" s="57" t="str">
        <f>VLOOKUP(WEEKDAY(DO3,2),Data!$K$2:$L$8,2,0)</f>
        <v>di</v>
      </c>
      <c r="DP2" s="57" t="str">
        <f>VLOOKUP(WEEKDAY(DP3,2),Data!$K$2:$L$8,2,0)</f>
        <v>wo</v>
      </c>
      <c r="DQ2" s="57" t="str">
        <f>VLOOKUP(WEEKDAY(DQ3,2),Data!$K$2:$L$8,2,0)</f>
        <v>do</v>
      </c>
      <c r="DR2" s="57" t="str">
        <f>VLOOKUP(WEEKDAY(DR3,2),Data!$K$2:$L$8,2,0)</f>
        <v>vr</v>
      </c>
      <c r="DS2" s="57" t="str">
        <f>VLOOKUP(WEEKDAY(DS3,2),Data!$K$2:$L$8,2,0)</f>
        <v>za</v>
      </c>
      <c r="DT2" s="57" t="str">
        <f>VLOOKUP(WEEKDAY(DT3,2),Data!$K$2:$L$8,2,0)</f>
        <v>zo</v>
      </c>
      <c r="DU2" s="57" t="str">
        <f>VLOOKUP(WEEKDAY(DU3,2),Data!$K$2:$L$8,2,0)</f>
        <v>ma</v>
      </c>
      <c r="DV2" s="57" t="str">
        <f>VLOOKUP(WEEKDAY(DV3,2),Data!$K$2:$L$8,2,0)</f>
        <v>di</v>
      </c>
      <c r="DW2" s="57" t="str">
        <f>VLOOKUP(WEEKDAY(DW3,2),Data!$K$2:$L$8,2,0)</f>
        <v>wo</v>
      </c>
      <c r="DX2" s="57" t="str">
        <f>VLOOKUP(WEEKDAY(DX3,2),Data!$K$2:$L$8,2,0)</f>
        <v>do</v>
      </c>
      <c r="DY2" s="57" t="str">
        <f>VLOOKUP(WEEKDAY(DY3,2),Data!$K$2:$L$8,2,0)</f>
        <v>vr</v>
      </c>
      <c r="DZ2" s="57" t="str">
        <f>VLOOKUP(WEEKDAY(DZ3,2),Data!$K$2:$L$8,2,0)</f>
        <v>za</v>
      </c>
      <c r="EA2" s="57" t="str">
        <f>VLOOKUP(WEEKDAY(EA3,2),Data!$K$2:$L$8,2,0)</f>
        <v>zo</v>
      </c>
      <c r="EB2" s="57" t="str">
        <f>VLOOKUP(WEEKDAY(EB3,2),Data!$K$2:$L$8,2,0)</f>
        <v>ma</v>
      </c>
      <c r="EC2" s="57" t="str">
        <f>VLOOKUP(WEEKDAY(EC3,2),Data!$K$2:$L$8,2,0)</f>
        <v>di</v>
      </c>
      <c r="ED2" s="57" t="str">
        <f>VLOOKUP(WEEKDAY(ED3,2),Data!$K$2:$L$8,2,0)</f>
        <v>wo</v>
      </c>
      <c r="EE2" s="57" t="str">
        <f>VLOOKUP(WEEKDAY(EE3,2),Data!$K$2:$L$8,2,0)</f>
        <v>do</v>
      </c>
      <c r="EF2" s="57" t="str">
        <f>VLOOKUP(WEEKDAY(EF3,2),Data!$K$2:$L$8,2,0)</f>
        <v>vr</v>
      </c>
      <c r="EG2" s="57" t="str">
        <f>VLOOKUP(WEEKDAY(EG3,2),Data!$K$2:$L$8,2,0)</f>
        <v>za</v>
      </c>
      <c r="EH2" s="57" t="str">
        <f>VLOOKUP(WEEKDAY(EH3,2),Data!$K$2:$L$8,2,0)</f>
        <v>zo</v>
      </c>
      <c r="EI2" s="57" t="str">
        <f>VLOOKUP(WEEKDAY(EI3,2),Data!$K$2:$L$8,2,0)</f>
        <v>ma</v>
      </c>
      <c r="EJ2" s="57" t="str">
        <f>VLOOKUP(WEEKDAY(EJ3,2),Data!$K$2:$L$8,2,0)</f>
        <v>di</v>
      </c>
      <c r="EK2" s="57" t="str">
        <f>VLOOKUP(WEEKDAY(EK3,2),Data!$K$2:$L$8,2,0)</f>
        <v>wo</v>
      </c>
      <c r="EL2" s="57" t="str">
        <f>VLOOKUP(WEEKDAY(EL3,2),Data!$K$2:$L$8,2,0)</f>
        <v>do</v>
      </c>
      <c r="EM2" s="57" t="str">
        <f>VLOOKUP(WEEKDAY(EM3,2),Data!$K$2:$L$8,2,0)</f>
        <v>vr</v>
      </c>
      <c r="EN2" s="57" t="str">
        <f>VLOOKUP(WEEKDAY(EN3,2),Data!$K$2:$L$8,2,0)</f>
        <v>za</v>
      </c>
      <c r="EO2" s="57" t="str">
        <f>VLOOKUP(WEEKDAY(EO3,2),Data!$K$2:$L$8,2,0)</f>
        <v>zo</v>
      </c>
      <c r="EP2" s="57" t="str">
        <f>VLOOKUP(WEEKDAY(EP3,2),Data!$K$2:$L$8,2,0)</f>
        <v>ma</v>
      </c>
      <c r="EQ2" s="57" t="str">
        <f>VLOOKUP(WEEKDAY(EQ3,2),Data!$K$2:$L$8,2,0)</f>
        <v>di</v>
      </c>
      <c r="ER2" s="57" t="str">
        <f>VLOOKUP(WEEKDAY(ER3,2),Data!$K$2:$L$8,2,0)</f>
        <v>wo</v>
      </c>
      <c r="ES2" s="57" t="str">
        <f>VLOOKUP(WEEKDAY(ES3,2),Data!$K$2:$L$8,2,0)</f>
        <v>do</v>
      </c>
      <c r="ET2" s="57" t="str">
        <f>VLOOKUP(WEEKDAY(ET3,2),Data!$K$2:$L$8,2,0)</f>
        <v>vr</v>
      </c>
      <c r="EU2" s="57" t="str">
        <f>VLOOKUP(WEEKDAY(EU3,2),Data!$K$2:$L$8,2,0)</f>
        <v>za</v>
      </c>
      <c r="EV2" s="57" t="str">
        <f>VLOOKUP(WEEKDAY(EV3,2),Data!$K$2:$L$8,2,0)</f>
        <v>zo</v>
      </c>
      <c r="EW2" s="57" t="str">
        <f>VLOOKUP(WEEKDAY(EW3,2),Data!$K$2:$L$8,2,0)</f>
        <v>ma</v>
      </c>
      <c r="EX2" s="57" t="str">
        <f>VLOOKUP(WEEKDAY(EX3,2),Data!$K$2:$L$8,2,0)</f>
        <v>di</v>
      </c>
      <c r="EY2" s="48"/>
      <c r="EZ2" s="49"/>
      <c r="FA2" s="49"/>
      <c r="FB2" s="49"/>
      <c r="FC2" s="49"/>
      <c r="FD2" s="49"/>
      <c r="FE2" s="49"/>
      <c r="FF2" s="49"/>
      <c r="FG2" s="49"/>
      <c r="FH2" s="49"/>
      <c r="FI2" s="222" t="s">
        <v>0</v>
      </c>
      <c r="FJ2" s="223"/>
      <c r="FK2" s="133" t="s">
        <v>1</v>
      </c>
      <c r="FL2" s="134"/>
      <c r="FM2" s="134"/>
      <c r="FN2" s="134"/>
      <c r="FO2" s="134"/>
      <c r="FP2" s="134"/>
      <c r="FQ2" s="134"/>
      <c r="FR2" s="135"/>
      <c r="FS2" s="20"/>
      <c r="FT2" s="222" t="s">
        <v>2</v>
      </c>
      <c r="FU2" s="223"/>
      <c r="FV2" s="133" t="s">
        <v>3</v>
      </c>
      <c r="FW2" s="134"/>
      <c r="FX2" s="134"/>
      <c r="FY2" s="134"/>
      <c r="FZ2" s="134"/>
      <c r="GA2" s="134"/>
      <c r="GB2" s="134"/>
      <c r="GC2" s="135"/>
      <c r="GD2" s="47"/>
      <c r="GE2" s="215" t="s">
        <v>318</v>
      </c>
      <c r="GF2" s="216"/>
      <c r="GG2" s="50" t="s">
        <v>317</v>
      </c>
      <c r="GH2" s="51"/>
      <c r="GI2" s="51"/>
      <c r="GJ2" s="51"/>
      <c r="GK2" s="51"/>
      <c r="GL2" s="51"/>
      <c r="GM2" s="51"/>
      <c r="GN2" s="52"/>
    </row>
    <row r="3" spans="1:196" s="37" customFormat="1" ht="20.100000000000001" customHeight="1" x14ac:dyDescent="0.3">
      <c r="A3" s="226"/>
      <c r="B3" s="58">
        <f>+A1</f>
        <v>45505</v>
      </c>
      <c r="C3" s="58">
        <f>B3+1</f>
        <v>45506</v>
      </c>
      <c r="D3" s="58">
        <f>C3+1</f>
        <v>45507</v>
      </c>
      <c r="E3" s="58">
        <f t="shared" ref="E3:BP3" si="0">D3+1</f>
        <v>45508</v>
      </c>
      <c r="F3" s="58">
        <f t="shared" si="0"/>
        <v>45509</v>
      </c>
      <c r="G3" s="58">
        <f t="shared" si="0"/>
        <v>45510</v>
      </c>
      <c r="H3" s="58">
        <f t="shared" si="0"/>
        <v>45511</v>
      </c>
      <c r="I3" s="58">
        <f t="shared" si="0"/>
        <v>45512</v>
      </c>
      <c r="J3" s="58">
        <f t="shared" si="0"/>
        <v>45513</v>
      </c>
      <c r="K3" s="58">
        <f t="shared" si="0"/>
        <v>45514</v>
      </c>
      <c r="L3" s="58">
        <f t="shared" si="0"/>
        <v>45515</v>
      </c>
      <c r="M3" s="58">
        <f t="shared" si="0"/>
        <v>45516</v>
      </c>
      <c r="N3" s="58">
        <f t="shared" si="0"/>
        <v>45517</v>
      </c>
      <c r="O3" s="58">
        <f t="shared" si="0"/>
        <v>45518</v>
      </c>
      <c r="P3" s="58">
        <f t="shared" si="0"/>
        <v>45519</v>
      </c>
      <c r="Q3" s="58">
        <f t="shared" si="0"/>
        <v>45520</v>
      </c>
      <c r="R3" s="58">
        <f t="shared" si="0"/>
        <v>45521</v>
      </c>
      <c r="S3" s="58">
        <f t="shared" si="0"/>
        <v>45522</v>
      </c>
      <c r="T3" s="58">
        <f t="shared" si="0"/>
        <v>45523</v>
      </c>
      <c r="U3" s="58">
        <f t="shared" si="0"/>
        <v>45524</v>
      </c>
      <c r="V3" s="58">
        <f t="shared" si="0"/>
        <v>45525</v>
      </c>
      <c r="W3" s="58">
        <f t="shared" si="0"/>
        <v>45526</v>
      </c>
      <c r="X3" s="58">
        <f t="shared" si="0"/>
        <v>45527</v>
      </c>
      <c r="Y3" s="58">
        <f t="shared" si="0"/>
        <v>45528</v>
      </c>
      <c r="Z3" s="58">
        <f t="shared" si="0"/>
        <v>45529</v>
      </c>
      <c r="AA3" s="58">
        <f t="shared" si="0"/>
        <v>45530</v>
      </c>
      <c r="AB3" s="58">
        <f t="shared" si="0"/>
        <v>45531</v>
      </c>
      <c r="AC3" s="58">
        <f t="shared" si="0"/>
        <v>45532</v>
      </c>
      <c r="AD3" s="58">
        <f t="shared" si="0"/>
        <v>45533</v>
      </c>
      <c r="AE3" s="58">
        <f t="shared" si="0"/>
        <v>45534</v>
      </c>
      <c r="AF3" s="58">
        <f t="shared" si="0"/>
        <v>45535</v>
      </c>
      <c r="AG3" s="58">
        <f t="shared" si="0"/>
        <v>45536</v>
      </c>
      <c r="AH3" s="58">
        <f t="shared" si="0"/>
        <v>45537</v>
      </c>
      <c r="AI3" s="58">
        <f t="shared" si="0"/>
        <v>45538</v>
      </c>
      <c r="AJ3" s="58">
        <f t="shared" si="0"/>
        <v>45539</v>
      </c>
      <c r="AK3" s="58">
        <f t="shared" si="0"/>
        <v>45540</v>
      </c>
      <c r="AL3" s="58">
        <f t="shared" si="0"/>
        <v>45541</v>
      </c>
      <c r="AM3" s="58">
        <f t="shared" si="0"/>
        <v>45542</v>
      </c>
      <c r="AN3" s="58">
        <f t="shared" si="0"/>
        <v>45543</v>
      </c>
      <c r="AO3" s="58">
        <f t="shared" si="0"/>
        <v>45544</v>
      </c>
      <c r="AP3" s="58">
        <f t="shared" si="0"/>
        <v>45545</v>
      </c>
      <c r="AQ3" s="58">
        <f t="shared" si="0"/>
        <v>45546</v>
      </c>
      <c r="AR3" s="58">
        <f t="shared" si="0"/>
        <v>45547</v>
      </c>
      <c r="AS3" s="58">
        <f t="shared" si="0"/>
        <v>45548</v>
      </c>
      <c r="AT3" s="58">
        <f t="shared" si="0"/>
        <v>45549</v>
      </c>
      <c r="AU3" s="58">
        <f t="shared" si="0"/>
        <v>45550</v>
      </c>
      <c r="AV3" s="58">
        <f t="shared" si="0"/>
        <v>45551</v>
      </c>
      <c r="AW3" s="58">
        <f t="shared" si="0"/>
        <v>45552</v>
      </c>
      <c r="AX3" s="58">
        <f t="shared" si="0"/>
        <v>45553</v>
      </c>
      <c r="AY3" s="58">
        <f t="shared" si="0"/>
        <v>45554</v>
      </c>
      <c r="AZ3" s="58">
        <f t="shared" si="0"/>
        <v>45555</v>
      </c>
      <c r="BA3" s="58">
        <f t="shared" si="0"/>
        <v>45556</v>
      </c>
      <c r="BB3" s="58">
        <f t="shared" si="0"/>
        <v>45557</v>
      </c>
      <c r="BC3" s="58">
        <f t="shared" si="0"/>
        <v>45558</v>
      </c>
      <c r="BD3" s="58">
        <f t="shared" si="0"/>
        <v>45559</v>
      </c>
      <c r="BE3" s="58">
        <f t="shared" si="0"/>
        <v>45560</v>
      </c>
      <c r="BF3" s="58">
        <f t="shared" si="0"/>
        <v>45561</v>
      </c>
      <c r="BG3" s="58">
        <f t="shared" si="0"/>
        <v>45562</v>
      </c>
      <c r="BH3" s="58">
        <f t="shared" si="0"/>
        <v>45563</v>
      </c>
      <c r="BI3" s="58">
        <f t="shared" si="0"/>
        <v>45564</v>
      </c>
      <c r="BJ3" s="58">
        <f t="shared" si="0"/>
        <v>45565</v>
      </c>
      <c r="BK3" s="58">
        <f t="shared" si="0"/>
        <v>45566</v>
      </c>
      <c r="BL3" s="58">
        <f t="shared" si="0"/>
        <v>45567</v>
      </c>
      <c r="BM3" s="58">
        <f t="shared" si="0"/>
        <v>45568</v>
      </c>
      <c r="BN3" s="58">
        <f t="shared" si="0"/>
        <v>45569</v>
      </c>
      <c r="BO3" s="58">
        <f t="shared" si="0"/>
        <v>45570</v>
      </c>
      <c r="BP3" s="58">
        <f t="shared" si="0"/>
        <v>45571</v>
      </c>
      <c r="BQ3" s="58">
        <f t="shared" ref="BQ3:EB3" si="1">BP3+1</f>
        <v>45572</v>
      </c>
      <c r="BR3" s="58">
        <f t="shared" si="1"/>
        <v>45573</v>
      </c>
      <c r="BS3" s="58">
        <f t="shared" si="1"/>
        <v>45574</v>
      </c>
      <c r="BT3" s="58">
        <f t="shared" si="1"/>
        <v>45575</v>
      </c>
      <c r="BU3" s="58">
        <f t="shared" si="1"/>
        <v>45576</v>
      </c>
      <c r="BV3" s="58">
        <f t="shared" si="1"/>
        <v>45577</v>
      </c>
      <c r="BW3" s="58">
        <f t="shared" si="1"/>
        <v>45578</v>
      </c>
      <c r="BX3" s="58">
        <f t="shared" si="1"/>
        <v>45579</v>
      </c>
      <c r="BY3" s="58">
        <f t="shared" si="1"/>
        <v>45580</v>
      </c>
      <c r="BZ3" s="58">
        <f t="shared" si="1"/>
        <v>45581</v>
      </c>
      <c r="CA3" s="58">
        <f t="shared" si="1"/>
        <v>45582</v>
      </c>
      <c r="CB3" s="58">
        <f t="shared" si="1"/>
        <v>45583</v>
      </c>
      <c r="CC3" s="58">
        <f t="shared" si="1"/>
        <v>45584</v>
      </c>
      <c r="CD3" s="58">
        <f t="shared" si="1"/>
        <v>45585</v>
      </c>
      <c r="CE3" s="58">
        <f t="shared" si="1"/>
        <v>45586</v>
      </c>
      <c r="CF3" s="58">
        <f t="shared" si="1"/>
        <v>45587</v>
      </c>
      <c r="CG3" s="58">
        <f t="shared" si="1"/>
        <v>45588</v>
      </c>
      <c r="CH3" s="58">
        <f t="shared" si="1"/>
        <v>45589</v>
      </c>
      <c r="CI3" s="58">
        <f t="shared" si="1"/>
        <v>45590</v>
      </c>
      <c r="CJ3" s="58">
        <f t="shared" si="1"/>
        <v>45591</v>
      </c>
      <c r="CK3" s="58">
        <f t="shared" si="1"/>
        <v>45592</v>
      </c>
      <c r="CL3" s="58">
        <f t="shared" si="1"/>
        <v>45593</v>
      </c>
      <c r="CM3" s="58">
        <f t="shared" si="1"/>
        <v>45594</v>
      </c>
      <c r="CN3" s="58">
        <f t="shared" si="1"/>
        <v>45595</v>
      </c>
      <c r="CO3" s="58">
        <f t="shared" si="1"/>
        <v>45596</v>
      </c>
      <c r="CP3" s="58">
        <f t="shared" si="1"/>
        <v>45597</v>
      </c>
      <c r="CQ3" s="58">
        <f t="shared" si="1"/>
        <v>45598</v>
      </c>
      <c r="CR3" s="58">
        <f t="shared" si="1"/>
        <v>45599</v>
      </c>
      <c r="CS3" s="58">
        <f t="shared" si="1"/>
        <v>45600</v>
      </c>
      <c r="CT3" s="58">
        <f t="shared" si="1"/>
        <v>45601</v>
      </c>
      <c r="CU3" s="58">
        <f t="shared" si="1"/>
        <v>45602</v>
      </c>
      <c r="CV3" s="58">
        <f t="shared" si="1"/>
        <v>45603</v>
      </c>
      <c r="CW3" s="58">
        <f t="shared" si="1"/>
        <v>45604</v>
      </c>
      <c r="CX3" s="58">
        <f t="shared" si="1"/>
        <v>45605</v>
      </c>
      <c r="CY3" s="58">
        <f t="shared" si="1"/>
        <v>45606</v>
      </c>
      <c r="CZ3" s="58">
        <f t="shared" si="1"/>
        <v>45607</v>
      </c>
      <c r="DA3" s="58">
        <f t="shared" si="1"/>
        <v>45608</v>
      </c>
      <c r="DB3" s="58">
        <f t="shared" si="1"/>
        <v>45609</v>
      </c>
      <c r="DC3" s="58">
        <f t="shared" si="1"/>
        <v>45610</v>
      </c>
      <c r="DD3" s="58">
        <f t="shared" si="1"/>
        <v>45611</v>
      </c>
      <c r="DE3" s="58">
        <f t="shared" si="1"/>
        <v>45612</v>
      </c>
      <c r="DF3" s="58">
        <f t="shared" si="1"/>
        <v>45613</v>
      </c>
      <c r="DG3" s="58">
        <f t="shared" si="1"/>
        <v>45614</v>
      </c>
      <c r="DH3" s="58">
        <f t="shared" si="1"/>
        <v>45615</v>
      </c>
      <c r="DI3" s="58">
        <f t="shared" si="1"/>
        <v>45616</v>
      </c>
      <c r="DJ3" s="58">
        <f t="shared" si="1"/>
        <v>45617</v>
      </c>
      <c r="DK3" s="58">
        <f t="shared" si="1"/>
        <v>45618</v>
      </c>
      <c r="DL3" s="58">
        <f t="shared" si="1"/>
        <v>45619</v>
      </c>
      <c r="DM3" s="58">
        <f t="shared" si="1"/>
        <v>45620</v>
      </c>
      <c r="DN3" s="58">
        <f t="shared" si="1"/>
        <v>45621</v>
      </c>
      <c r="DO3" s="58">
        <f t="shared" si="1"/>
        <v>45622</v>
      </c>
      <c r="DP3" s="58">
        <f t="shared" si="1"/>
        <v>45623</v>
      </c>
      <c r="DQ3" s="58">
        <f t="shared" si="1"/>
        <v>45624</v>
      </c>
      <c r="DR3" s="58">
        <f t="shared" si="1"/>
        <v>45625</v>
      </c>
      <c r="DS3" s="58">
        <f t="shared" si="1"/>
        <v>45626</v>
      </c>
      <c r="DT3" s="58">
        <f t="shared" si="1"/>
        <v>45627</v>
      </c>
      <c r="DU3" s="58">
        <f t="shared" si="1"/>
        <v>45628</v>
      </c>
      <c r="DV3" s="58">
        <f t="shared" si="1"/>
        <v>45629</v>
      </c>
      <c r="DW3" s="58">
        <f t="shared" si="1"/>
        <v>45630</v>
      </c>
      <c r="DX3" s="58">
        <f t="shared" si="1"/>
        <v>45631</v>
      </c>
      <c r="DY3" s="58">
        <f t="shared" si="1"/>
        <v>45632</v>
      </c>
      <c r="DZ3" s="58">
        <f t="shared" si="1"/>
        <v>45633</v>
      </c>
      <c r="EA3" s="58">
        <f t="shared" si="1"/>
        <v>45634</v>
      </c>
      <c r="EB3" s="58">
        <f t="shared" si="1"/>
        <v>45635</v>
      </c>
      <c r="EC3" s="58">
        <f t="shared" ref="EC3:EX3" si="2">EB3+1</f>
        <v>45636</v>
      </c>
      <c r="ED3" s="58">
        <f t="shared" si="2"/>
        <v>45637</v>
      </c>
      <c r="EE3" s="58">
        <f t="shared" si="2"/>
        <v>45638</v>
      </c>
      <c r="EF3" s="58">
        <f t="shared" si="2"/>
        <v>45639</v>
      </c>
      <c r="EG3" s="58">
        <f t="shared" si="2"/>
        <v>45640</v>
      </c>
      <c r="EH3" s="58">
        <f t="shared" si="2"/>
        <v>45641</v>
      </c>
      <c r="EI3" s="58">
        <f t="shared" si="2"/>
        <v>45642</v>
      </c>
      <c r="EJ3" s="58">
        <f t="shared" si="2"/>
        <v>45643</v>
      </c>
      <c r="EK3" s="58">
        <f t="shared" si="2"/>
        <v>45644</v>
      </c>
      <c r="EL3" s="58">
        <f t="shared" si="2"/>
        <v>45645</v>
      </c>
      <c r="EM3" s="58">
        <f t="shared" si="2"/>
        <v>45646</v>
      </c>
      <c r="EN3" s="58">
        <f t="shared" si="2"/>
        <v>45647</v>
      </c>
      <c r="EO3" s="58">
        <f t="shared" si="2"/>
        <v>45648</v>
      </c>
      <c r="EP3" s="58">
        <f t="shared" si="2"/>
        <v>45649</v>
      </c>
      <c r="EQ3" s="58">
        <f t="shared" si="2"/>
        <v>45650</v>
      </c>
      <c r="ER3" s="58">
        <f t="shared" si="2"/>
        <v>45651</v>
      </c>
      <c r="ES3" s="58">
        <f t="shared" si="2"/>
        <v>45652</v>
      </c>
      <c r="ET3" s="58">
        <f t="shared" si="2"/>
        <v>45653</v>
      </c>
      <c r="EU3" s="58">
        <f t="shared" si="2"/>
        <v>45654</v>
      </c>
      <c r="EV3" s="58">
        <f t="shared" si="2"/>
        <v>45655</v>
      </c>
      <c r="EW3" s="58">
        <f t="shared" si="2"/>
        <v>45656</v>
      </c>
      <c r="EX3" s="58">
        <f t="shared" si="2"/>
        <v>45657</v>
      </c>
      <c r="EY3" s="59" t="s">
        <v>52</v>
      </c>
      <c r="FA3" s="47"/>
      <c r="FB3" s="47"/>
      <c r="FC3" s="47"/>
      <c r="FD3" s="47"/>
      <c r="FE3" s="47"/>
      <c r="FF3" s="47"/>
      <c r="FG3" s="47"/>
      <c r="FH3" s="49"/>
      <c r="FI3" s="215" t="s">
        <v>4</v>
      </c>
      <c r="FJ3" s="216"/>
      <c r="FK3" s="50" t="s">
        <v>5</v>
      </c>
      <c r="FL3" s="51"/>
      <c r="FM3" s="51"/>
      <c r="FN3" s="51"/>
      <c r="FO3" s="51"/>
      <c r="FP3" s="51"/>
      <c r="FQ3" s="51"/>
      <c r="FR3" s="52"/>
      <c r="FS3" s="20"/>
      <c r="FT3" s="215" t="s">
        <v>59</v>
      </c>
      <c r="FU3" s="216"/>
      <c r="FV3" s="50" t="s">
        <v>6</v>
      </c>
      <c r="FW3" s="51"/>
      <c r="FX3" s="51"/>
      <c r="FY3" s="51"/>
      <c r="FZ3" s="51"/>
      <c r="GA3" s="51"/>
      <c r="GB3" s="51"/>
      <c r="GC3" s="52"/>
      <c r="GD3" s="47"/>
      <c r="GE3" s="215" t="s">
        <v>389</v>
      </c>
      <c r="GF3" s="216"/>
      <c r="GG3" s="50" t="s">
        <v>390</v>
      </c>
      <c r="GH3" s="51"/>
      <c r="GI3" s="51"/>
      <c r="GJ3" s="51"/>
      <c r="GK3" s="51"/>
      <c r="GL3" s="53"/>
      <c r="GM3" s="53"/>
      <c r="GN3" s="54"/>
    </row>
    <row r="4" spans="1:196" ht="21" x14ac:dyDescent="0.4">
      <c r="A4" s="2" t="str">
        <f>Ledenlijst!H2</f>
        <v>Arjan Ben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>
        <v>4</v>
      </c>
      <c r="AS4" s="38"/>
      <c r="AT4" s="38"/>
      <c r="AU4" s="38"/>
      <c r="AV4" s="38"/>
      <c r="AW4" s="38"/>
      <c r="AX4" s="38"/>
      <c r="AY4" s="38"/>
      <c r="AZ4" s="38">
        <v>4</v>
      </c>
      <c r="BA4" s="38"/>
      <c r="BB4" s="38"/>
      <c r="BC4" s="38"/>
      <c r="BD4" s="38">
        <v>2</v>
      </c>
      <c r="BE4" s="38"/>
      <c r="BF4" s="38"/>
      <c r="BG4" s="38"/>
      <c r="BH4" s="38"/>
      <c r="BI4" s="38"/>
      <c r="BJ4" s="38"/>
      <c r="BK4" s="38">
        <v>2</v>
      </c>
      <c r="BL4" s="38"/>
      <c r="BM4" s="38"/>
      <c r="BN4" s="38"/>
      <c r="BO4" s="38"/>
      <c r="BP4" s="38"/>
      <c r="BQ4" s="38"/>
      <c r="BR4" s="38"/>
      <c r="BS4" s="38">
        <v>4</v>
      </c>
      <c r="BT4" s="38"/>
      <c r="BU4" s="38"/>
      <c r="BV4" s="38"/>
      <c r="BW4" s="38"/>
      <c r="BX4" s="38">
        <v>3</v>
      </c>
      <c r="BY4" s="38"/>
      <c r="BZ4" s="38"/>
      <c r="CA4" s="38"/>
      <c r="CB4" s="38"/>
      <c r="CC4" s="38"/>
      <c r="CD4" s="15"/>
      <c r="CE4" s="38">
        <v>3</v>
      </c>
      <c r="CF4" s="38"/>
      <c r="CG4" s="38"/>
      <c r="CH4" s="38"/>
      <c r="CI4" s="38"/>
      <c r="CJ4" s="38"/>
      <c r="CK4" s="38"/>
      <c r="CL4" s="38"/>
      <c r="CM4" s="38"/>
      <c r="CN4" s="38"/>
      <c r="CO4" s="38">
        <v>4</v>
      </c>
      <c r="CP4" s="38"/>
      <c r="CQ4" s="38"/>
      <c r="CR4" s="38"/>
      <c r="CS4" s="38"/>
      <c r="CT4" s="38">
        <v>2</v>
      </c>
      <c r="CU4" s="38"/>
      <c r="CV4" s="38"/>
      <c r="CW4" s="38"/>
      <c r="CX4" s="38"/>
      <c r="CY4" s="38"/>
      <c r="CZ4" s="38"/>
      <c r="DA4" s="38">
        <v>2</v>
      </c>
      <c r="DB4" s="38"/>
      <c r="DC4" s="38"/>
      <c r="DD4" s="38"/>
      <c r="DE4" s="38"/>
      <c r="DF4" s="15"/>
      <c r="DG4" s="15"/>
      <c r="DH4" s="15"/>
      <c r="DI4" s="38"/>
      <c r="DJ4" s="38">
        <v>4</v>
      </c>
      <c r="DK4" s="38" t="s">
        <v>389</v>
      </c>
      <c r="DL4" s="38"/>
      <c r="DM4" s="38"/>
      <c r="DN4" s="38" t="s">
        <v>66</v>
      </c>
      <c r="DO4" s="38">
        <v>2</v>
      </c>
      <c r="DP4" s="38" t="s">
        <v>66</v>
      </c>
      <c r="DQ4" s="38" t="s">
        <v>66</v>
      </c>
      <c r="DR4" s="38" t="s">
        <v>66</v>
      </c>
      <c r="DS4" s="38" t="s">
        <v>66</v>
      </c>
      <c r="DT4" s="38"/>
      <c r="DU4" s="38" t="s">
        <v>66</v>
      </c>
      <c r="DV4" s="38">
        <v>2</v>
      </c>
      <c r="DW4" s="63" t="s">
        <v>66</v>
      </c>
      <c r="DX4" s="63" t="s">
        <v>66</v>
      </c>
      <c r="DY4" s="63" t="s">
        <v>66</v>
      </c>
      <c r="DZ4" s="63" t="s">
        <v>66</v>
      </c>
      <c r="EA4" s="63"/>
      <c r="EB4" s="63"/>
      <c r="EC4" s="63">
        <v>2</v>
      </c>
      <c r="ED4" s="63"/>
      <c r="EE4" s="63"/>
      <c r="EF4" s="63"/>
      <c r="EG4" s="63"/>
      <c r="EH4" s="63"/>
      <c r="EI4" s="63"/>
      <c r="EJ4" s="63">
        <v>2</v>
      </c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59"/>
      <c r="EY4" s="20">
        <f>COUNTIF(B4:EW4,"T")</f>
        <v>0</v>
      </c>
      <c r="FA4" s="31">
        <v>1</v>
      </c>
      <c r="FB4" s="12" t="s">
        <v>8</v>
      </c>
      <c r="FC4" s="7"/>
      <c r="FD4" s="3"/>
      <c r="FE4" s="1"/>
      <c r="FF4" s="1"/>
      <c r="FG4" s="1"/>
      <c r="FH4" s="1"/>
      <c r="FI4" s="215" t="s">
        <v>9</v>
      </c>
      <c r="FJ4" s="216"/>
      <c r="FK4" s="8" t="s">
        <v>10</v>
      </c>
      <c r="FL4" s="9"/>
      <c r="FM4" s="9"/>
      <c r="FN4" s="9"/>
      <c r="FO4" s="9"/>
      <c r="FP4" s="9"/>
      <c r="FQ4" s="9"/>
      <c r="FR4" s="10"/>
      <c r="FS4" s="3"/>
      <c r="FT4" s="215" t="s">
        <v>11</v>
      </c>
      <c r="FU4" s="216"/>
      <c r="FV4" s="8" t="s">
        <v>12</v>
      </c>
      <c r="FW4" s="9"/>
      <c r="FX4" s="9"/>
      <c r="FY4" s="9"/>
      <c r="FZ4" s="9"/>
      <c r="GA4" s="9"/>
      <c r="GB4" s="9"/>
      <c r="GC4" s="10"/>
      <c r="GD4" s="1"/>
      <c r="GE4" s="220"/>
      <c r="GF4" s="221"/>
      <c r="GG4" s="8"/>
      <c r="GH4" s="9"/>
      <c r="GI4" s="9"/>
      <c r="GJ4" s="9"/>
      <c r="GK4" s="9"/>
      <c r="GL4" s="9"/>
      <c r="GM4" s="9"/>
      <c r="GN4" s="10"/>
    </row>
    <row r="5" spans="1:196" ht="21" customHeight="1" x14ac:dyDescent="0.4">
      <c r="A5" s="2" t="str">
        <f>Ledenlijst!H3</f>
        <v>Breugelmans André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 t="s">
        <v>318</v>
      </c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>
        <v>3</v>
      </c>
      <c r="AZ5" s="38">
        <v>4</v>
      </c>
      <c r="BA5" s="38"/>
      <c r="BB5" s="38"/>
      <c r="BC5" s="38">
        <v>3</v>
      </c>
      <c r="BD5" s="38"/>
      <c r="BE5" s="38"/>
      <c r="BF5" s="38"/>
      <c r="BG5" s="38"/>
      <c r="BH5" s="38"/>
      <c r="BI5" s="38"/>
      <c r="BJ5" s="38"/>
      <c r="BK5" s="38"/>
      <c r="BL5" s="38">
        <v>3</v>
      </c>
      <c r="BM5" s="38"/>
      <c r="BN5" s="38"/>
      <c r="BO5" s="38"/>
      <c r="BP5" s="38"/>
      <c r="BQ5" s="38"/>
      <c r="BR5" s="38">
        <v>3</v>
      </c>
      <c r="BS5" s="38"/>
      <c r="BT5" s="38"/>
      <c r="BU5" s="38"/>
      <c r="BV5" s="38"/>
      <c r="BW5" s="38"/>
      <c r="BX5" s="38"/>
      <c r="BY5" s="38" t="s">
        <v>57</v>
      </c>
      <c r="BZ5" s="38">
        <v>3</v>
      </c>
      <c r="CA5" s="38"/>
      <c r="CB5" s="38"/>
      <c r="CC5" s="38"/>
      <c r="CD5" s="15"/>
      <c r="CE5" s="38"/>
      <c r="CF5" s="38">
        <v>3</v>
      </c>
      <c r="CG5" s="38"/>
      <c r="CH5" s="38"/>
      <c r="CI5" s="38"/>
      <c r="CJ5" s="38"/>
      <c r="CK5" s="38"/>
      <c r="CL5" s="38"/>
      <c r="CM5" s="38"/>
      <c r="CN5" s="38">
        <v>3</v>
      </c>
      <c r="CO5" s="38"/>
      <c r="CP5" s="38"/>
      <c r="CQ5" s="38"/>
      <c r="CR5" s="38"/>
      <c r="CS5" s="38"/>
      <c r="CT5" s="38"/>
      <c r="CU5" s="38">
        <v>3</v>
      </c>
      <c r="CV5" s="38"/>
      <c r="CW5" s="38">
        <v>3</v>
      </c>
      <c r="CX5" s="38"/>
      <c r="CY5" s="38"/>
      <c r="CZ5" s="38"/>
      <c r="DA5" s="38"/>
      <c r="DB5" s="38">
        <v>3</v>
      </c>
      <c r="DC5" s="38"/>
      <c r="DD5" s="38"/>
      <c r="DE5" s="38"/>
      <c r="DF5" s="15"/>
      <c r="DG5" s="15"/>
      <c r="DH5" s="15" t="s">
        <v>37</v>
      </c>
      <c r="DI5" s="38">
        <v>3</v>
      </c>
      <c r="DJ5" s="38"/>
      <c r="DK5" s="38"/>
      <c r="DL5" s="38"/>
      <c r="DM5" s="38"/>
      <c r="DN5" s="38" t="s">
        <v>20</v>
      </c>
      <c r="DO5" s="38"/>
      <c r="DP5" s="38">
        <v>3</v>
      </c>
      <c r="DQ5" s="38"/>
      <c r="DR5" s="38"/>
      <c r="DS5" s="38"/>
      <c r="DT5" s="38"/>
      <c r="DU5" s="38">
        <v>3</v>
      </c>
      <c r="DV5" s="38"/>
      <c r="DW5" s="63"/>
      <c r="DX5" s="63"/>
      <c r="DY5" s="63"/>
      <c r="DZ5" s="63"/>
      <c r="EA5" s="63"/>
      <c r="EB5" s="63"/>
      <c r="EC5" s="63"/>
      <c r="ED5" s="63">
        <v>3</v>
      </c>
      <c r="EE5" s="66" t="s">
        <v>37</v>
      </c>
      <c r="EF5" s="63"/>
      <c r="EG5" s="63"/>
      <c r="EH5" s="63"/>
      <c r="EI5" s="63"/>
      <c r="EJ5" s="63" t="s">
        <v>52</v>
      </c>
      <c r="EK5" s="63"/>
      <c r="EL5" s="63" t="s">
        <v>30</v>
      </c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59"/>
      <c r="EY5" s="20">
        <f t="shared" ref="EY5:EY28" si="3">COUNTIF(B5:EW5,"T")</f>
        <v>1</v>
      </c>
      <c r="FA5" s="24">
        <v>2</v>
      </c>
      <c r="FB5" s="12" t="s">
        <v>14</v>
      </c>
      <c r="FC5" s="3"/>
      <c r="FD5" s="3"/>
      <c r="FE5" s="1"/>
      <c r="FF5" s="13"/>
      <c r="FG5" s="13"/>
      <c r="FH5" s="1"/>
      <c r="FI5" s="215" t="s">
        <v>15</v>
      </c>
      <c r="FJ5" s="216"/>
      <c r="FK5" s="8" t="s">
        <v>16</v>
      </c>
      <c r="FL5" s="9"/>
      <c r="FM5" s="9"/>
      <c r="FN5" s="9"/>
      <c r="FO5" s="9"/>
      <c r="FP5" s="9"/>
      <c r="FQ5" s="9"/>
      <c r="FR5" s="10"/>
      <c r="FS5" s="3"/>
      <c r="FT5" s="215" t="s">
        <v>17</v>
      </c>
      <c r="FU5" s="216"/>
      <c r="FV5" s="8" t="s">
        <v>18</v>
      </c>
      <c r="FW5" s="9"/>
      <c r="FX5" s="9"/>
      <c r="FY5" s="9"/>
      <c r="FZ5" s="9"/>
      <c r="GA5" s="9"/>
      <c r="GB5" s="9"/>
      <c r="GC5" s="10"/>
      <c r="GD5" s="1"/>
      <c r="GE5" s="220"/>
      <c r="GF5" s="221"/>
      <c r="GG5" s="8"/>
      <c r="GH5" s="9"/>
      <c r="GI5" s="9"/>
      <c r="GJ5" s="9"/>
      <c r="GK5" s="9"/>
      <c r="GL5" s="9"/>
      <c r="GM5" s="9"/>
      <c r="GN5" s="10"/>
    </row>
    <row r="6" spans="1:196" ht="21" customHeight="1" x14ac:dyDescent="0.4">
      <c r="A6" s="2" t="str">
        <f>Ledenlijst!H4</f>
        <v>De Laat Johan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>
        <v>4</v>
      </c>
      <c r="AS6" s="38"/>
      <c r="AT6" s="38"/>
      <c r="AU6" s="38"/>
      <c r="AV6" s="38"/>
      <c r="AW6" s="38">
        <v>2</v>
      </c>
      <c r="AX6" s="38"/>
      <c r="AY6" s="38">
        <v>3</v>
      </c>
      <c r="AZ6" s="38"/>
      <c r="BA6" s="38"/>
      <c r="BB6" s="38"/>
      <c r="BC6" s="38"/>
      <c r="BD6" s="38">
        <v>3</v>
      </c>
      <c r="BE6" s="38"/>
      <c r="BF6" s="38"/>
      <c r="BG6" s="38"/>
      <c r="BH6" s="38"/>
      <c r="BI6" s="38"/>
      <c r="BJ6" s="38"/>
      <c r="BK6" s="38">
        <v>2</v>
      </c>
      <c r="BL6" s="38"/>
      <c r="BM6" s="38"/>
      <c r="BN6" s="38"/>
      <c r="BO6" s="38"/>
      <c r="BP6" s="38"/>
      <c r="BQ6" s="38">
        <v>3</v>
      </c>
      <c r="BR6" s="38"/>
      <c r="BS6" s="38">
        <v>2</v>
      </c>
      <c r="BT6" s="38"/>
      <c r="BU6" s="38"/>
      <c r="BV6" s="38"/>
      <c r="BW6" s="38"/>
      <c r="BX6" s="38"/>
      <c r="BY6" s="38">
        <v>2</v>
      </c>
      <c r="BZ6" s="38"/>
      <c r="CA6" s="38"/>
      <c r="CB6" s="38"/>
      <c r="CC6" s="38"/>
      <c r="CD6" s="15"/>
      <c r="CE6" s="38"/>
      <c r="CF6" s="38"/>
      <c r="CG6" s="38"/>
      <c r="CH6" s="38"/>
      <c r="CI6" s="38"/>
      <c r="CJ6" s="38"/>
      <c r="CK6" s="38"/>
      <c r="CL6" s="38">
        <v>3</v>
      </c>
      <c r="CM6" s="38"/>
      <c r="CN6" s="38"/>
      <c r="CO6" s="38"/>
      <c r="CP6" s="38"/>
      <c r="CQ6" s="38"/>
      <c r="CR6" s="38"/>
      <c r="CS6" s="38"/>
      <c r="CT6" s="38">
        <v>2</v>
      </c>
      <c r="CU6" s="38"/>
      <c r="CV6" s="38"/>
      <c r="CW6" s="38"/>
      <c r="CX6" s="38"/>
      <c r="CY6" s="38"/>
      <c r="CZ6" s="38">
        <v>3</v>
      </c>
      <c r="DA6" s="38" t="s">
        <v>81</v>
      </c>
      <c r="DB6" s="38"/>
      <c r="DC6" s="38"/>
      <c r="DD6" s="38"/>
      <c r="DE6" s="38"/>
      <c r="DF6" s="15"/>
      <c r="DG6" s="15"/>
      <c r="DH6" s="15">
        <v>2</v>
      </c>
      <c r="DI6" s="38"/>
      <c r="DJ6" s="38"/>
      <c r="DK6" s="38"/>
      <c r="DL6" s="38"/>
      <c r="DM6" s="38"/>
      <c r="DN6" s="38"/>
      <c r="DO6" s="38">
        <v>3</v>
      </c>
      <c r="DP6" s="38"/>
      <c r="DQ6" s="38"/>
      <c r="DR6" s="38"/>
      <c r="DS6" s="38"/>
      <c r="DT6" s="38"/>
      <c r="DU6" s="38">
        <v>3</v>
      </c>
      <c r="DV6" s="38"/>
      <c r="DW6" s="63"/>
      <c r="DX6" s="63"/>
      <c r="DY6" s="63"/>
      <c r="DZ6" s="63"/>
      <c r="EA6" s="63"/>
      <c r="EB6" s="63"/>
      <c r="EC6" s="63">
        <v>2</v>
      </c>
      <c r="ED6" s="63"/>
      <c r="EE6" s="63">
        <v>3</v>
      </c>
      <c r="EF6" s="63"/>
      <c r="EG6" s="63"/>
      <c r="EH6" s="63"/>
      <c r="EI6" s="63"/>
      <c r="EJ6" s="63"/>
      <c r="EK6" s="63">
        <v>4</v>
      </c>
      <c r="EL6" s="63"/>
      <c r="EM6" s="63"/>
      <c r="EN6" s="63"/>
      <c r="EO6" s="63"/>
      <c r="EP6" s="67"/>
      <c r="EQ6" s="63"/>
      <c r="ER6" s="63"/>
      <c r="ES6" s="63"/>
      <c r="ET6" s="63"/>
      <c r="EU6" s="63"/>
      <c r="EV6" s="63"/>
      <c r="EW6" s="63"/>
      <c r="EX6" s="60"/>
      <c r="EY6" s="20">
        <f t="shared" si="3"/>
        <v>0</v>
      </c>
      <c r="FA6" s="24">
        <v>3</v>
      </c>
      <c r="FB6" s="12" t="s">
        <v>19</v>
      </c>
      <c r="FC6" s="3"/>
      <c r="FD6" s="3"/>
      <c r="FE6" s="1"/>
      <c r="FF6" s="1"/>
      <c r="FG6" s="13"/>
      <c r="FH6" s="1"/>
      <c r="FI6" s="215" t="s">
        <v>20</v>
      </c>
      <c r="FJ6" s="216"/>
      <c r="FK6" s="8" t="s">
        <v>21</v>
      </c>
      <c r="FL6" s="9"/>
      <c r="FM6" s="9"/>
      <c r="FN6" s="9"/>
      <c r="FO6" s="9"/>
      <c r="FP6" s="9"/>
      <c r="FQ6" s="9"/>
      <c r="FR6" s="10"/>
      <c r="FS6" s="3"/>
      <c r="FT6" s="215" t="s">
        <v>22</v>
      </c>
      <c r="FU6" s="216"/>
      <c r="FV6" s="8" t="s">
        <v>23</v>
      </c>
      <c r="FW6" s="9"/>
      <c r="FX6" s="9"/>
      <c r="FY6" s="9"/>
      <c r="FZ6" s="9"/>
      <c r="GA6" s="9"/>
      <c r="GB6" s="9"/>
      <c r="GC6" s="10"/>
      <c r="GD6" s="1"/>
      <c r="GE6" s="220"/>
      <c r="GF6" s="221"/>
      <c r="GG6" s="8"/>
      <c r="GH6" s="9"/>
      <c r="GI6" s="9"/>
      <c r="GJ6" s="9"/>
      <c r="GK6" s="9"/>
      <c r="GL6" s="9"/>
      <c r="GM6" s="9"/>
      <c r="GN6" s="10"/>
    </row>
    <row r="7" spans="1:196" ht="21" customHeight="1" x14ac:dyDescent="0.4">
      <c r="A7" s="2" t="str">
        <f>Ledenlijst!H5</f>
        <v>Deelkens Eddy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>
        <v>3</v>
      </c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>
        <v>3</v>
      </c>
      <c r="BM7" s="38"/>
      <c r="BN7" s="38"/>
      <c r="BO7" s="38"/>
      <c r="BP7" s="38"/>
      <c r="BQ7" s="38"/>
      <c r="BR7" s="38">
        <v>3</v>
      </c>
      <c r="BS7" s="38"/>
      <c r="BT7" s="38"/>
      <c r="BU7" s="38"/>
      <c r="BV7" s="38"/>
      <c r="BW7" s="38"/>
      <c r="BX7" s="38"/>
      <c r="BY7" s="38" t="s">
        <v>57</v>
      </c>
      <c r="BZ7" s="38">
        <v>3</v>
      </c>
      <c r="CA7" s="38"/>
      <c r="CB7" s="38"/>
      <c r="CC7" s="38"/>
      <c r="CD7" s="15"/>
      <c r="CE7" s="38"/>
      <c r="CF7" s="38">
        <v>3</v>
      </c>
      <c r="CG7" s="38"/>
      <c r="CH7" s="38"/>
      <c r="CI7" s="38"/>
      <c r="CJ7" s="38"/>
      <c r="CK7" s="38"/>
      <c r="CL7" s="38"/>
      <c r="CM7" s="38"/>
      <c r="CN7" s="38">
        <v>3</v>
      </c>
      <c r="CO7" s="38"/>
      <c r="CP7" s="38"/>
      <c r="CQ7" s="38"/>
      <c r="CR7" s="38"/>
      <c r="CS7" s="38"/>
      <c r="CT7" s="38"/>
      <c r="CU7" s="38"/>
      <c r="CV7" s="38"/>
      <c r="CW7" s="38">
        <v>3</v>
      </c>
      <c r="CX7" s="38"/>
      <c r="CY7" s="38"/>
      <c r="CZ7" s="38"/>
      <c r="DA7" s="38"/>
      <c r="DB7" s="38">
        <v>3</v>
      </c>
      <c r="DC7" s="38"/>
      <c r="DD7" s="38"/>
      <c r="DE7" s="38"/>
      <c r="DF7" s="15"/>
      <c r="DG7" s="15"/>
      <c r="DH7" s="15"/>
      <c r="DI7" s="38">
        <v>3</v>
      </c>
      <c r="DJ7" s="38"/>
      <c r="DK7" s="38"/>
      <c r="DL7" s="38"/>
      <c r="DM7" s="38"/>
      <c r="DN7" s="38"/>
      <c r="DO7" s="38"/>
      <c r="DP7" s="38">
        <v>3</v>
      </c>
      <c r="DQ7" s="38"/>
      <c r="DR7" s="38"/>
      <c r="DS7" s="38"/>
      <c r="DT7" s="38"/>
      <c r="DU7" s="38">
        <v>3</v>
      </c>
      <c r="DV7" s="38"/>
      <c r="DW7" s="63"/>
      <c r="DX7" s="63"/>
      <c r="DY7" s="63"/>
      <c r="DZ7" s="63"/>
      <c r="EA7" s="63"/>
      <c r="EB7" s="63"/>
      <c r="EC7" s="63"/>
      <c r="ED7" s="63">
        <v>3</v>
      </c>
      <c r="EE7" s="63">
        <v>4</v>
      </c>
      <c r="EF7" s="63"/>
      <c r="EG7" s="63"/>
      <c r="EH7" s="63"/>
      <c r="EI7" s="63" t="s">
        <v>52</v>
      </c>
      <c r="EJ7" s="63"/>
      <c r="EK7" s="63"/>
      <c r="EL7" s="63" t="s">
        <v>30</v>
      </c>
      <c r="EM7" s="63"/>
      <c r="EN7" s="63"/>
      <c r="EO7" s="63"/>
      <c r="EP7" s="65"/>
      <c r="EQ7" s="63"/>
      <c r="ER7" s="63"/>
      <c r="ES7" s="64"/>
      <c r="ET7" s="63"/>
      <c r="EU7" s="63"/>
      <c r="EV7" s="63"/>
      <c r="EW7" s="63"/>
      <c r="EX7" s="59"/>
      <c r="EY7" s="20">
        <f t="shared" si="3"/>
        <v>1</v>
      </c>
      <c r="FA7" s="24">
        <v>4</v>
      </c>
      <c r="FB7" s="12" t="s">
        <v>24</v>
      </c>
      <c r="FC7" s="3"/>
      <c r="FD7" s="3"/>
      <c r="FE7" s="1"/>
      <c r="FF7" s="13"/>
      <c r="FG7" s="13"/>
      <c r="FH7" s="1"/>
      <c r="FI7" s="215" t="s">
        <v>25</v>
      </c>
      <c r="FJ7" s="216"/>
      <c r="FK7" s="8" t="s">
        <v>26</v>
      </c>
      <c r="FL7" s="9"/>
      <c r="FM7" s="9"/>
      <c r="FN7" s="9"/>
      <c r="FO7" s="9"/>
      <c r="FP7" s="9"/>
      <c r="FQ7" s="9"/>
      <c r="FR7" s="10"/>
      <c r="FS7" s="3"/>
      <c r="FT7" s="215" t="s">
        <v>27</v>
      </c>
      <c r="FU7" s="216"/>
      <c r="FV7" s="8" t="s">
        <v>28</v>
      </c>
      <c r="FW7" s="9"/>
      <c r="FX7" s="9"/>
      <c r="FY7" s="9"/>
      <c r="FZ7" s="9"/>
      <c r="GA7" s="9"/>
      <c r="GB7" s="9"/>
      <c r="GC7" s="10"/>
      <c r="GD7" s="1"/>
      <c r="GE7" s="220"/>
      <c r="GF7" s="221"/>
      <c r="GG7" s="8"/>
      <c r="GH7" s="9"/>
      <c r="GI7" s="9"/>
      <c r="GJ7" s="9"/>
      <c r="GK7" s="9"/>
      <c r="GL7" s="9"/>
      <c r="GM7" s="9"/>
      <c r="GN7" s="10"/>
    </row>
    <row r="8" spans="1:196" ht="21" customHeight="1" x14ac:dyDescent="0.4">
      <c r="A8" s="2" t="str">
        <f>Ledenlijst!H6</f>
        <v>Hamblok Henri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 t="s">
        <v>329</v>
      </c>
      <c r="U8" s="38" t="s">
        <v>329</v>
      </c>
      <c r="V8" s="38" t="s">
        <v>329</v>
      </c>
      <c r="W8" s="38" t="s">
        <v>329</v>
      </c>
      <c r="X8" s="38" t="s">
        <v>329</v>
      </c>
      <c r="Y8" s="38" t="s">
        <v>329</v>
      </c>
      <c r="Z8" s="38" t="s">
        <v>329</v>
      </c>
      <c r="AA8" s="38" t="s">
        <v>329</v>
      </c>
      <c r="AB8" s="38" t="s">
        <v>329</v>
      </c>
      <c r="AC8" s="38" t="s">
        <v>329</v>
      </c>
      <c r="AD8" s="38" t="s">
        <v>329</v>
      </c>
      <c r="AE8" s="38" t="s">
        <v>329</v>
      </c>
      <c r="AF8" s="38" t="s">
        <v>329</v>
      </c>
      <c r="AG8" s="38"/>
      <c r="AH8" s="38" t="s">
        <v>20</v>
      </c>
      <c r="AI8" s="38"/>
      <c r="AJ8" s="38"/>
      <c r="AK8" s="38" t="s">
        <v>9</v>
      </c>
      <c r="AL8" s="38"/>
      <c r="AM8" s="38"/>
      <c r="AN8" s="38"/>
      <c r="AO8" s="38"/>
      <c r="AP8" s="38"/>
      <c r="AQ8" s="38"/>
      <c r="AR8" s="38">
        <v>1</v>
      </c>
      <c r="AS8" s="38"/>
      <c r="AT8" s="38"/>
      <c r="AU8" s="38"/>
      <c r="AV8" s="38" t="s">
        <v>0</v>
      </c>
      <c r="AW8" s="38"/>
      <c r="AX8" s="38" t="s">
        <v>52</v>
      </c>
      <c r="AY8" s="38"/>
      <c r="AZ8" s="38"/>
      <c r="BA8" s="38">
        <v>1</v>
      </c>
      <c r="BB8" s="38"/>
      <c r="BC8" s="38"/>
      <c r="BD8" s="38">
        <v>2</v>
      </c>
      <c r="BE8" s="38"/>
      <c r="BF8" s="38" t="s">
        <v>37</v>
      </c>
      <c r="BG8" s="38"/>
      <c r="BH8" s="38" t="s">
        <v>37</v>
      </c>
      <c r="BI8" s="38"/>
      <c r="BJ8" s="38"/>
      <c r="BK8" s="38"/>
      <c r="BL8" s="38"/>
      <c r="BM8" s="38">
        <v>1</v>
      </c>
      <c r="BN8" s="38"/>
      <c r="BO8" s="38"/>
      <c r="BP8" s="38"/>
      <c r="BQ8" s="38"/>
      <c r="BR8" s="38"/>
      <c r="BS8" s="38" t="s">
        <v>38</v>
      </c>
      <c r="BT8" s="38">
        <v>1</v>
      </c>
      <c r="BU8" s="38"/>
      <c r="BV8" s="38"/>
      <c r="BW8" s="38"/>
      <c r="BX8" s="38"/>
      <c r="BY8" s="38" t="s">
        <v>38</v>
      </c>
      <c r="BZ8" s="38"/>
      <c r="CA8" s="38"/>
      <c r="CB8" s="38"/>
      <c r="CC8" s="38"/>
      <c r="CD8" s="15"/>
      <c r="CE8" s="38"/>
      <c r="CF8" s="38"/>
      <c r="CG8" s="38">
        <v>2</v>
      </c>
      <c r="CH8" s="38"/>
      <c r="CI8" s="38"/>
      <c r="CJ8" s="38"/>
      <c r="CK8" s="38"/>
      <c r="CL8" s="38"/>
      <c r="CM8" s="38">
        <v>2</v>
      </c>
      <c r="CN8" s="38"/>
      <c r="CO8" s="38"/>
      <c r="CP8" s="38"/>
      <c r="CQ8" s="38"/>
      <c r="CR8" s="38"/>
      <c r="CS8" s="38" t="s">
        <v>20</v>
      </c>
      <c r="CT8" s="38"/>
      <c r="CU8" s="38"/>
      <c r="CV8" s="38">
        <v>1</v>
      </c>
      <c r="CW8" s="38"/>
      <c r="CX8" s="38"/>
      <c r="CY8" s="38"/>
      <c r="CZ8" s="38"/>
      <c r="DA8" s="38"/>
      <c r="DB8" s="38"/>
      <c r="DC8" s="38">
        <v>1</v>
      </c>
      <c r="DD8" s="38" t="s">
        <v>38</v>
      </c>
      <c r="DE8" s="38"/>
      <c r="DF8" s="15"/>
      <c r="DG8" s="15"/>
      <c r="DH8" s="15">
        <v>2</v>
      </c>
      <c r="DI8" s="38"/>
      <c r="DJ8" s="38">
        <v>1</v>
      </c>
      <c r="DK8" s="38"/>
      <c r="DL8" s="38"/>
      <c r="DM8" s="38"/>
      <c r="DN8" s="38"/>
      <c r="DO8" s="38">
        <v>2</v>
      </c>
      <c r="DP8" s="141" t="s">
        <v>52</v>
      </c>
      <c r="DQ8" s="38"/>
      <c r="DR8" s="38"/>
      <c r="DS8" s="38"/>
      <c r="DT8" s="38"/>
      <c r="DU8" s="38"/>
      <c r="DW8" s="63" t="s">
        <v>38</v>
      </c>
      <c r="DX8" s="63">
        <v>1</v>
      </c>
      <c r="DY8" s="63"/>
      <c r="DZ8" s="63"/>
      <c r="EA8" s="63"/>
      <c r="EB8" s="63"/>
      <c r="EC8" s="63">
        <v>2</v>
      </c>
      <c r="ED8" s="63"/>
      <c r="EE8" s="63"/>
      <c r="EF8" s="63" t="s">
        <v>20</v>
      </c>
      <c r="EG8" s="63"/>
      <c r="EH8" s="63"/>
      <c r="EI8" s="63"/>
      <c r="EJ8" s="63">
        <v>2</v>
      </c>
      <c r="EK8" s="63"/>
      <c r="EL8" s="63">
        <v>1</v>
      </c>
      <c r="EN8" s="63"/>
      <c r="EO8" s="63"/>
      <c r="EP8" s="66"/>
      <c r="EQ8" s="63"/>
      <c r="ER8" s="63"/>
      <c r="ES8" s="63"/>
      <c r="ET8" s="63"/>
      <c r="EU8" s="63"/>
      <c r="EV8" s="63"/>
      <c r="EW8" s="63"/>
      <c r="EX8" s="59"/>
      <c r="EY8" s="20">
        <f t="shared" si="3"/>
        <v>2</v>
      </c>
      <c r="FA8" s="24" t="s">
        <v>30</v>
      </c>
      <c r="FB8" s="12" t="s">
        <v>31</v>
      </c>
      <c r="FC8" s="3"/>
      <c r="FD8" s="3"/>
      <c r="FE8" s="1"/>
      <c r="FF8" s="13"/>
      <c r="FG8" s="7"/>
      <c r="FH8" s="1"/>
      <c r="FI8" s="215" t="s">
        <v>32</v>
      </c>
      <c r="FJ8" s="216"/>
      <c r="FK8" s="8" t="s">
        <v>33</v>
      </c>
      <c r="FL8" s="9"/>
      <c r="FM8" s="9"/>
      <c r="FN8" s="9"/>
      <c r="FO8" s="9"/>
      <c r="FP8" s="9"/>
      <c r="FQ8" s="9"/>
      <c r="FR8" s="10"/>
      <c r="FS8" s="3"/>
      <c r="FT8" s="215" t="s">
        <v>34</v>
      </c>
      <c r="FU8" s="216"/>
      <c r="FV8" s="8" t="s">
        <v>35</v>
      </c>
      <c r="FW8" s="9"/>
      <c r="FX8" s="9"/>
      <c r="FY8" s="9"/>
      <c r="FZ8" s="9"/>
      <c r="GA8" s="9"/>
      <c r="GB8" s="9"/>
      <c r="GC8" s="10"/>
      <c r="GD8" s="1"/>
      <c r="GE8" s="220"/>
      <c r="GF8" s="221"/>
      <c r="GG8" s="8"/>
      <c r="GH8" s="9"/>
      <c r="GI8" s="9"/>
      <c r="GJ8" s="9"/>
      <c r="GK8" s="9"/>
      <c r="GL8" s="9"/>
      <c r="GM8" s="9"/>
      <c r="GN8" s="10"/>
    </row>
    <row r="9" spans="1:196" ht="21" customHeight="1" x14ac:dyDescent="0.4">
      <c r="A9" s="2" t="str">
        <f>Ledenlijst!H7</f>
        <v>Kayar Mehmet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 t="s">
        <v>52</v>
      </c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>
        <v>3</v>
      </c>
      <c r="AZ9" s="38">
        <v>4</v>
      </c>
      <c r="BA9" s="38"/>
      <c r="BB9" s="38"/>
      <c r="BC9" s="38"/>
      <c r="BD9" s="38"/>
      <c r="BE9" s="38"/>
      <c r="BF9" s="38"/>
      <c r="BG9" s="38"/>
      <c r="BH9" s="38"/>
      <c r="BI9" s="38"/>
      <c r="BJ9" s="38">
        <v>3</v>
      </c>
      <c r="BK9" s="38"/>
      <c r="BL9" s="38"/>
      <c r="BM9" s="38"/>
      <c r="BN9" s="38"/>
      <c r="BO9" s="38"/>
      <c r="BP9" s="38"/>
      <c r="BQ9" s="38">
        <v>3</v>
      </c>
      <c r="BR9" s="38"/>
      <c r="BS9" s="38">
        <v>4</v>
      </c>
      <c r="BT9" s="38"/>
      <c r="BU9" s="38"/>
      <c r="BV9" s="38"/>
      <c r="BW9" s="38"/>
      <c r="BX9" s="38">
        <v>3</v>
      </c>
      <c r="BY9" s="38"/>
      <c r="BZ9" s="38"/>
      <c r="CA9" s="38">
        <v>4</v>
      </c>
      <c r="CB9" s="38"/>
      <c r="CC9" s="38"/>
      <c r="CD9" s="15"/>
      <c r="CE9" s="38">
        <v>3</v>
      </c>
      <c r="CF9" s="38" t="s">
        <v>42</v>
      </c>
      <c r="CG9" s="38"/>
      <c r="CH9" s="38"/>
      <c r="CI9" s="38"/>
      <c r="CJ9" s="38"/>
      <c r="CK9" s="38"/>
      <c r="CL9" s="38"/>
      <c r="CM9" s="38"/>
      <c r="CN9" s="38"/>
      <c r="CO9" s="38">
        <v>4</v>
      </c>
      <c r="CP9" s="38"/>
      <c r="CQ9" s="38"/>
      <c r="CR9" s="38"/>
      <c r="CS9" s="38" t="s">
        <v>20</v>
      </c>
      <c r="CT9" s="38"/>
      <c r="CU9" s="38">
        <v>3</v>
      </c>
      <c r="CV9" s="38">
        <v>4</v>
      </c>
      <c r="CW9" s="38"/>
      <c r="CX9" s="38"/>
      <c r="CY9" s="38"/>
      <c r="CZ9" s="38"/>
      <c r="DA9" s="38">
        <v>2</v>
      </c>
      <c r="DB9" s="38"/>
      <c r="DC9" s="38"/>
      <c r="DD9" s="38"/>
      <c r="DE9" s="38"/>
      <c r="DF9" s="15"/>
      <c r="DG9" s="15"/>
      <c r="DH9" s="15" t="s">
        <v>37</v>
      </c>
      <c r="DI9" s="38"/>
      <c r="DJ9" s="38">
        <v>4</v>
      </c>
      <c r="DK9" s="38">
        <v>3</v>
      </c>
      <c r="DL9" s="38"/>
      <c r="DM9" s="38"/>
      <c r="DN9" s="38"/>
      <c r="DO9" s="38">
        <v>3</v>
      </c>
      <c r="DP9" s="38"/>
      <c r="DQ9" s="38" t="s">
        <v>52</v>
      </c>
      <c r="DR9" s="38"/>
      <c r="DS9" s="38"/>
      <c r="DT9" s="38"/>
      <c r="DU9" s="38">
        <v>3</v>
      </c>
      <c r="DV9" s="38">
        <v>4</v>
      </c>
      <c r="DW9" s="63"/>
      <c r="DX9" s="63"/>
      <c r="DY9" s="63"/>
      <c r="DZ9" s="63"/>
      <c r="EA9" s="63"/>
      <c r="EB9" s="63"/>
      <c r="EC9" s="63"/>
      <c r="ED9" s="63"/>
      <c r="EE9" s="63">
        <v>3</v>
      </c>
      <c r="EF9" s="63" t="s">
        <v>20</v>
      </c>
      <c r="EG9" s="63"/>
      <c r="EH9" s="63"/>
      <c r="EI9" s="63"/>
      <c r="EJ9" s="63">
        <v>3</v>
      </c>
      <c r="EK9" s="63">
        <v>4</v>
      </c>
      <c r="EL9" s="63"/>
      <c r="EM9" s="63"/>
      <c r="EN9" s="63"/>
      <c r="EO9" s="63"/>
      <c r="EP9" s="64"/>
      <c r="EQ9" s="63"/>
      <c r="ER9" s="63"/>
      <c r="ES9" s="63"/>
      <c r="ET9" s="63"/>
      <c r="EU9" s="63"/>
      <c r="EV9" s="63"/>
      <c r="EW9" s="63"/>
      <c r="EX9" s="59"/>
      <c r="EY9" s="20">
        <f t="shared" si="3"/>
        <v>2</v>
      </c>
      <c r="FA9" s="24" t="s">
        <v>38</v>
      </c>
      <c r="FB9" s="12" t="s">
        <v>39</v>
      </c>
      <c r="FC9" s="3"/>
      <c r="FD9" s="3"/>
      <c r="FE9" s="1"/>
      <c r="FF9" s="7"/>
      <c r="FG9" s="7"/>
      <c r="FH9" s="1"/>
      <c r="FI9" s="215" t="s">
        <v>40</v>
      </c>
      <c r="FJ9" s="216"/>
      <c r="FK9" s="8" t="s">
        <v>41</v>
      </c>
      <c r="FL9" s="9"/>
      <c r="FM9" s="9"/>
      <c r="FN9" s="9"/>
      <c r="FO9" s="9"/>
      <c r="FP9" s="9"/>
      <c r="FQ9" s="9"/>
      <c r="FR9" s="10"/>
      <c r="FS9" s="3"/>
      <c r="FT9" s="215" t="s">
        <v>42</v>
      </c>
      <c r="FU9" s="216"/>
      <c r="FV9" s="8" t="s">
        <v>43</v>
      </c>
      <c r="FW9" s="9"/>
      <c r="FX9" s="9"/>
      <c r="FY9" s="9"/>
      <c r="FZ9" s="9"/>
      <c r="GA9" s="9"/>
      <c r="GB9" s="9"/>
      <c r="GC9" s="10"/>
      <c r="GD9" s="1"/>
      <c r="GE9" s="220"/>
      <c r="GF9" s="221"/>
      <c r="GG9" s="8"/>
      <c r="GH9" s="9"/>
      <c r="GI9" s="9"/>
      <c r="GJ9" s="9"/>
      <c r="GK9" s="9"/>
      <c r="GL9" s="9"/>
      <c r="GM9" s="9"/>
      <c r="GN9" s="10"/>
    </row>
    <row r="10" spans="1:196" ht="21" customHeight="1" x14ac:dyDescent="0.4">
      <c r="A10" s="2" t="str">
        <f>Ledenlijst!H8</f>
        <v>Kemps Freddy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>
        <v>1</v>
      </c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E10" s="38"/>
      <c r="BF10" s="38"/>
      <c r="BG10" s="38"/>
      <c r="BH10" s="38"/>
      <c r="BI10" s="38"/>
      <c r="BJ10" s="38"/>
      <c r="BK10" s="38"/>
      <c r="BL10" s="38"/>
      <c r="BM10" s="38">
        <v>1</v>
      </c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>
        <v>1</v>
      </c>
      <c r="CD10" s="15"/>
      <c r="CE10" s="38"/>
      <c r="CF10" s="38"/>
      <c r="CG10" s="38"/>
      <c r="CH10" s="38"/>
      <c r="CI10" s="38">
        <v>1</v>
      </c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>
        <v>1</v>
      </c>
      <c r="CW10" s="38"/>
      <c r="CX10" s="38"/>
      <c r="CY10" s="38"/>
      <c r="CZ10" s="38"/>
      <c r="DA10" s="38"/>
      <c r="DB10" s="38"/>
      <c r="DC10" s="38"/>
      <c r="DD10" s="38"/>
      <c r="DE10" s="38"/>
      <c r="DF10" s="15"/>
      <c r="DG10" s="15"/>
      <c r="DH10" s="15"/>
      <c r="DI10" s="38"/>
      <c r="DJ10" s="38">
        <v>1</v>
      </c>
      <c r="DK10" s="38"/>
      <c r="DL10" s="38"/>
      <c r="DM10" s="38"/>
      <c r="DN10" s="38"/>
      <c r="DO10" s="38"/>
      <c r="DP10" s="38" t="s">
        <v>52</v>
      </c>
      <c r="DQ10" s="38"/>
      <c r="DR10" s="38"/>
      <c r="DS10" s="38"/>
      <c r="DT10" s="38"/>
      <c r="DU10" s="38"/>
      <c r="DV10" s="38"/>
      <c r="DW10" s="63"/>
      <c r="DX10" s="63">
        <v>1</v>
      </c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>
        <v>1</v>
      </c>
      <c r="EN10" s="63"/>
      <c r="EO10" s="63"/>
      <c r="EP10" s="65"/>
      <c r="EQ10" s="64"/>
      <c r="ER10" s="63"/>
      <c r="ES10" s="63"/>
      <c r="ET10" s="63"/>
      <c r="EU10" s="63"/>
      <c r="EV10" s="63"/>
      <c r="EW10" s="63"/>
      <c r="EX10" s="59"/>
      <c r="EY10" s="20">
        <f t="shared" si="3"/>
        <v>1</v>
      </c>
      <c r="FA10" s="25" t="s">
        <v>37</v>
      </c>
      <c r="FB10" s="18" t="s">
        <v>46</v>
      </c>
      <c r="FC10" s="3"/>
      <c r="FD10" s="3"/>
      <c r="FE10" s="1"/>
      <c r="FF10" s="1"/>
      <c r="FG10" s="7"/>
      <c r="FH10" s="1"/>
      <c r="FI10" s="215" t="s">
        <v>47</v>
      </c>
      <c r="FJ10" s="216"/>
      <c r="FK10" s="8" t="s">
        <v>48</v>
      </c>
      <c r="FL10" s="9"/>
      <c r="FM10" s="9"/>
      <c r="FN10" s="9"/>
      <c r="FO10" s="9"/>
      <c r="FP10" s="9"/>
      <c r="FQ10" s="9"/>
      <c r="FR10" s="10"/>
      <c r="FS10" s="3"/>
      <c r="FT10" s="215" t="s">
        <v>49</v>
      </c>
      <c r="FU10" s="216"/>
      <c r="FV10" s="8" t="s">
        <v>50</v>
      </c>
      <c r="FW10" s="9"/>
      <c r="FX10" s="9"/>
      <c r="FY10" s="9"/>
      <c r="FZ10" s="9"/>
      <c r="GA10" s="9"/>
      <c r="GB10" s="9"/>
      <c r="GC10" s="10"/>
      <c r="GD10" s="1"/>
      <c r="GE10" s="220"/>
      <c r="GF10" s="221"/>
      <c r="GG10" s="8"/>
      <c r="GH10" s="9"/>
      <c r="GI10" s="9"/>
      <c r="GJ10" s="9"/>
      <c r="GK10" s="9"/>
      <c r="GL10" s="9"/>
      <c r="GM10" s="9"/>
      <c r="GN10" s="10"/>
    </row>
    <row r="11" spans="1:196" ht="21" x14ac:dyDescent="0.4">
      <c r="A11" s="2" t="str">
        <f>Ledenlijst!H9</f>
        <v>Kuyken Leo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 t="s">
        <v>52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 t="s">
        <v>20</v>
      </c>
      <c r="AL11" s="38"/>
      <c r="AM11" s="38"/>
      <c r="AN11" s="38"/>
      <c r="AO11" s="38" t="s">
        <v>9</v>
      </c>
      <c r="AP11" s="38"/>
      <c r="AQ11" s="38"/>
      <c r="AR11" s="38"/>
      <c r="AS11" s="38"/>
      <c r="AT11" s="38"/>
      <c r="AU11" s="38"/>
      <c r="AV11" s="38" t="s">
        <v>52</v>
      </c>
      <c r="AW11" s="38">
        <v>2</v>
      </c>
      <c r="AX11" s="38"/>
      <c r="AY11" s="38" t="s">
        <v>47</v>
      </c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>
        <v>4</v>
      </c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>
        <v>2</v>
      </c>
      <c r="BZ11" s="38"/>
      <c r="CA11" s="38"/>
      <c r="CB11" s="38"/>
      <c r="CC11" s="38"/>
      <c r="CD11" s="15"/>
      <c r="CE11" s="38"/>
      <c r="CF11" s="38"/>
      <c r="CG11" s="38">
        <v>2</v>
      </c>
      <c r="CH11" s="38"/>
      <c r="CI11" s="38"/>
      <c r="CJ11" s="38"/>
      <c r="CK11" s="38"/>
      <c r="CL11" s="38">
        <v>3</v>
      </c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 t="s">
        <v>45</v>
      </c>
      <c r="DB11" s="38"/>
      <c r="DC11" s="38"/>
      <c r="DD11" s="38"/>
      <c r="DE11" s="38"/>
      <c r="DF11" s="15"/>
      <c r="DG11" s="15" t="s">
        <v>37</v>
      </c>
      <c r="DH11" s="15"/>
      <c r="DI11" s="38"/>
      <c r="DJ11" s="38" t="s">
        <v>42</v>
      </c>
      <c r="DK11" s="38"/>
      <c r="DL11" s="38"/>
      <c r="DM11" s="38"/>
      <c r="DN11" s="38" t="s">
        <v>45</v>
      </c>
      <c r="DO11" s="38"/>
      <c r="DP11" s="38" t="s">
        <v>52</v>
      </c>
      <c r="DQ11" s="38"/>
      <c r="DR11" s="38"/>
      <c r="DS11" s="38"/>
      <c r="DT11" s="38"/>
      <c r="DU11" s="38"/>
      <c r="DV11" s="38">
        <v>2</v>
      </c>
      <c r="DW11" s="38"/>
      <c r="DX11" s="38"/>
      <c r="DY11" s="59"/>
      <c r="DZ11" s="59"/>
      <c r="EA11" s="59"/>
      <c r="EB11" s="59"/>
      <c r="EC11" s="59" t="s">
        <v>45</v>
      </c>
      <c r="ED11" s="59"/>
      <c r="EE11" s="59"/>
      <c r="EF11" s="59"/>
      <c r="EG11" s="59"/>
      <c r="EH11" s="59"/>
      <c r="EI11" s="59"/>
      <c r="EJ11" s="59">
        <v>3</v>
      </c>
      <c r="EK11" s="59" t="s">
        <v>52</v>
      </c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20">
        <f t="shared" si="3"/>
        <v>4</v>
      </c>
      <c r="FA11" s="26" t="s">
        <v>53</v>
      </c>
      <c r="FB11" s="18" t="s">
        <v>54</v>
      </c>
      <c r="FC11" s="7"/>
      <c r="FD11" s="3"/>
      <c r="FE11" s="1"/>
      <c r="FF11" s="1"/>
      <c r="FG11" s="7"/>
      <c r="FH11" s="1"/>
      <c r="FI11" s="215" t="s">
        <v>61</v>
      </c>
      <c r="FJ11" s="216"/>
      <c r="FK11" s="8" t="s">
        <v>62</v>
      </c>
      <c r="FL11" s="9"/>
      <c r="FM11" s="9"/>
      <c r="FN11" s="9"/>
      <c r="FO11" s="9"/>
      <c r="FP11" s="9"/>
      <c r="FQ11" s="9"/>
      <c r="FR11" s="10"/>
      <c r="FS11" s="3"/>
      <c r="FT11" s="215" t="s">
        <v>57</v>
      </c>
      <c r="FU11" s="216"/>
      <c r="FV11" s="8" t="s">
        <v>58</v>
      </c>
      <c r="FW11" s="9"/>
      <c r="FX11" s="9"/>
      <c r="FY11" s="9"/>
      <c r="FZ11" s="9"/>
      <c r="GA11" s="9"/>
      <c r="GB11" s="9"/>
      <c r="GC11" s="10"/>
      <c r="GD11" s="1"/>
      <c r="GE11" s="220"/>
      <c r="GF11" s="221"/>
      <c r="GG11" s="8"/>
      <c r="GH11" s="9"/>
      <c r="GI11" s="9"/>
      <c r="GJ11" s="9"/>
      <c r="GK11" s="9"/>
      <c r="GL11" s="9"/>
      <c r="GM11" s="9"/>
      <c r="GN11" s="10"/>
    </row>
    <row r="12" spans="1:196" ht="21" customHeight="1" x14ac:dyDescent="0.4">
      <c r="A12" s="2" t="str">
        <f>Ledenlijst!H10</f>
        <v>Lodewijks Ferdinand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 t="s">
        <v>52</v>
      </c>
      <c r="AE12" s="38"/>
      <c r="AF12" s="38"/>
      <c r="AG12" s="38"/>
      <c r="AH12" s="38"/>
      <c r="AI12" s="38"/>
      <c r="AJ12" s="38"/>
      <c r="AK12" s="38"/>
      <c r="AL12" s="38" t="s">
        <v>329</v>
      </c>
      <c r="AM12" s="38" t="s">
        <v>329</v>
      </c>
      <c r="AN12" s="38"/>
      <c r="AO12" s="38" t="s">
        <v>329</v>
      </c>
      <c r="AP12" s="38" t="s">
        <v>329</v>
      </c>
      <c r="AQ12" s="38" t="s">
        <v>329</v>
      </c>
      <c r="AR12" s="38" t="s">
        <v>329</v>
      </c>
      <c r="AS12" s="38" t="s">
        <v>329</v>
      </c>
      <c r="AT12" s="38" t="s">
        <v>329</v>
      </c>
      <c r="AU12" s="38"/>
      <c r="AV12" s="38" t="s">
        <v>329</v>
      </c>
      <c r="AW12" s="38" t="s">
        <v>329</v>
      </c>
      <c r="AX12" s="38" t="s">
        <v>329</v>
      </c>
      <c r="AY12" s="38" t="s">
        <v>329</v>
      </c>
      <c r="AZ12" s="38" t="s">
        <v>329</v>
      </c>
      <c r="BA12" s="38" t="s">
        <v>329</v>
      </c>
      <c r="BB12" s="38"/>
      <c r="BC12" s="38"/>
      <c r="BD12" s="38">
        <v>2</v>
      </c>
      <c r="BE12" s="38"/>
      <c r="BF12" s="38"/>
      <c r="BG12" s="38"/>
      <c r="BH12" s="38"/>
      <c r="BI12" s="38"/>
      <c r="BJ12" s="38">
        <v>3</v>
      </c>
      <c r="BK12" s="38"/>
      <c r="BL12" s="38"/>
      <c r="BM12" s="38"/>
      <c r="BN12" s="38">
        <v>1</v>
      </c>
      <c r="BO12" s="38"/>
      <c r="BP12" s="38"/>
      <c r="BQ12" s="38"/>
      <c r="BR12" s="38"/>
      <c r="BS12" s="38"/>
      <c r="BT12" s="38"/>
      <c r="BU12" s="38"/>
      <c r="BV12" s="38">
        <v>1</v>
      </c>
      <c r="BW12" s="38"/>
      <c r="BX12" s="38">
        <v>3</v>
      </c>
      <c r="BY12" s="38"/>
      <c r="BZ12" s="38"/>
      <c r="CA12" s="38"/>
      <c r="CB12" s="38">
        <v>1</v>
      </c>
      <c r="CC12" s="38"/>
      <c r="CD12" s="15"/>
      <c r="CE12" s="38">
        <v>3</v>
      </c>
      <c r="CF12" s="38"/>
      <c r="CG12" s="38"/>
      <c r="CH12" s="38" t="s">
        <v>57</v>
      </c>
      <c r="CI12" s="38">
        <v>1</v>
      </c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>
        <v>3</v>
      </c>
      <c r="CV12" s="38"/>
      <c r="CW12" s="38"/>
      <c r="CX12" s="38"/>
      <c r="CY12" s="38"/>
      <c r="CZ12" s="38">
        <v>3</v>
      </c>
      <c r="DA12" s="38"/>
      <c r="DB12" s="38"/>
      <c r="DC12" s="38"/>
      <c r="DD12" s="38"/>
      <c r="DE12" s="38"/>
      <c r="DF12" s="15"/>
      <c r="DG12" s="15"/>
      <c r="DH12" s="15"/>
      <c r="DI12" s="38"/>
      <c r="DJ12" s="38"/>
      <c r="DK12" s="38">
        <v>3</v>
      </c>
      <c r="DL12" s="141" t="s">
        <v>408</v>
      </c>
      <c r="DM12" s="38"/>
      <c r="DN12" s="38"/>
      <c r="DO12" s="38">
        <v>2</v>
      </c>
      <c r="DP12" s="38"/>
      <c r="DQ12" s="38"/>
      <c r="DR12" s="38"/>
      <c r="DS12" s="38"/>
      <c r="DT12" s="38"/>
      <c r="DU12" s="38">
        <v>3</v>
      </c>
      <c r="DV12" s="38"/>
      <c r="DW12" s="38"/>
      <c r="DX12" s="38"/>
      <c r="DY12" s="63"/>
      <c r="DZ12" s="63"/>
      <c r="EA12" s="63"/>
      <c r="EB12" s="63" t="s">
        <v>30</v>
      </c>
      <c r="EC12" s="63"/>
      <c r="ED12" s="63"/>
      <c r="EE12" s="63"/>
      <c r="EF12" s="63">
        <v>1</v>
      </c>
      <c r="EG12" s="63"/>
      <c r="EH12" s="63"/>
      <c r="EI12" s="63"/>
      <c r="EJ12" s="63">
        <v>3</v>
      </c>
      <c r="EK12" s="70" t="s">
        <v>52</v>
      </c>
      <c r="EL12" s="63">
        <v>1</v>
      </c>
      <c r="EM12" s="63"/>
      <c r="EN12" s="63"/>
      <c r="EO12" s="69"/>
      <c r="EP12" s="63"/>
      <c r="EQ12" s="63"/>
      <c r="ER12" s="63"/>
      <c r="ES12" s="68"/>
      <c r="ET12" s="63"/>
      <c r="EU12" s="63"/>
      <c r="EV12" s="63"/>
      <c r="EW12" s="63"/>
      <c r="EX12" s="71"/>
      <c r="EY12" s="20">
        <f t="shared" si="3"/>
        <v>2</v>
      </c>
      <c r="FA12" s="27" t="s">
        <v>52</v>
      </c>
      <c r="FB12" s="12" t="s">
        <v>60</v>
      </c>
      <c r="FC12" s="3"/>
      <c r="FD12" s="3"/>
      <c r="FE12" s="1"/>
      <c r="FF12" s="7"/>
      <c r="FG12" s="1"/>
      <c r="FH12" s="1"/>
      <c r="FI12" s="215" t="s">
        <v>68</v>
      </c>
      <c r="FJ12" s="216"/>
      <c r="FK12" s="8" t="s">
        <v>69</v>
      </c>
      <c r="FL12" s="9"/>
      <c r="FM12" s="9"/>
      <c r="FN12" s="9"/>
      <c r="FO12" s="9"/>
      <c r="FP12" s="9"/>
      <c r="FQ12" s="9"/>
      <c r="FR12" s="10"/>
      <c r="FS12" s="3"/>
      <c r="FT12" s="215" t="s">
        <v>63</v>
      </c>
      <c r="FU12" s="216"/>
      <c r="FV12" s="8" t="s">
        <v>64</v>
      </c>
      <c r="FW12" s="9"/>
      <c r="FX12" s="9"/>
      <c r="FY12" s="9"/>
      <c r="FZ12" s="9"/>
      <c r="GA12" s="9"/>
      <c r="GB12" s="9"/>
      <c r="GC12" s="10"/>
      <c r="GD12" s="1"/>
      <c r="GE12" s="220"/>
      <c r="GF12" s="221"/>
      <c r="GG12" s="8"/>
      <c r="GH12" s="9"/>
      <c r="GI12" s="9"/>
      <c r="GJ12" s="9"/>
      <c r="GK12" s="9"/>
      <c r="GL12" s="9"/>
      <c r="GM12" s="9"/>
      <c r="GN12" s="10"/>
    </row>
    <row r="13" spans="1:196" ht="21" x14ac:dyDescent="0.4">
      <c r="A13" s="2" t="str">
        <f>Ledenlijst!H11</f>
        <v>Loots Ludo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 t="s">
        <v>318</v>
      </c>
      <c r="W13" s="38"/>
      <c r="X13" s="38"/>
      <c r="Y13" s="38"/>
      <c r="Z13" s="38"/>
      <c r="AA13" s="38"/>
      <c r="AB13" s="38"/>
      <c r="AC13" s="38"/>
      <c r="AD13" s="38" t="s">
        <v>52</v>
      </c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>
        <v>1</v>
      </c>
      <c r="AS13" s="38"/>
      <c r="AT13" s="38"/>
      <c r="AU13" s="38"/>
      <c r="AV13" s="38"/>
      <c r="AW13" s="38"/>
      <c r="AX13" s="38"/>
      <c r="AY13" s="38"/>
      <c r="AZ13" s="38">
        <v>1</v>
      </c>
      <c r="BA13" s="38"/>
      <c r="BB13" s="38"/>
      <c r="BC13" s="38"/>
      <c r="BD13" s="38"/>
      <c r="BE13" s="38"/>
      <c r="BF13" s="38"/>
      <c r="BG13" s="38">
        <v>1</v>
      </c>
      <c r="BH13" s="38"/>
      <c r="BI13" s="38"/>
      <c r="BJ13" s="38"/>
      <c r="BK13" s="38"/>
      <c r="BL13" s="38"/>
      <c r="BM13" s="38"/>
      <c r="BN13" s="38">
        <v>1</v>
      </c>
      <c r="BO13" s="38"/>
      <c r="BP13" s="38"/>
      <c r="BQ13" s="38"/>
      <c r="BR13" s="38"/>
      <c r="BS13" s="38">
        <v>2</v>
      </c>
      <c r="BT13" s="38"/>
      <c r="BU13" s="38"/>
      <c r="BV13" s="38">
        <v>1</v>
      </c>
      <c r="BW13" s="38"/>
      <c r="BX13" s="38"/>
      <c r="BY13" s="38"/>
      <c r="BZ13" s="38"/>
      <c r="CA13" s="38" t="s">
        <v>25</v>
      </c>
      <c r="CB13" s="38">
        <v>1</v>
      </c>
      <c r="CC13" s="38"/>
      <c r="CD13" s="38"/>
      <c r="CE13" s="38" t="s">
        <v>9</v>
      </c>
      <c r="CF13" s="38"/>
      <c r="CG13" s="38"/>
      <c r="CH13" s="38"/>
      <c r="CI13" s="38">
        <v>1</v>
      </c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>
        <v>1</v>
      </c>
      <c r="CW13" s="38"/>
      <c r="CX13" s="38"/>
      <c r="CY13" s="38"/>
      <c r="CZ13" s="38"/>
      <c r="DA13" s="38"/>
      <c r="DB13" s="38"/>
      <c r="DC13" s="38"/>
      <c r="DD13" s="38">
        <v>1</v>
      </c>
      <c r="DE13" s="38"/>
      <c r="DF13" s="38"/>
      <c r="DG13" s="38"/>
      <c r="DH13" s="15"/>
      <c r="DI13" s="38"/>
      <c r="DJ13" s="38"/>
      <c r="DK13" s="38">
        <v>1</v>
      </c>
      <c r="DL13" s="38"/>
      <c r="DM13" s="38"/>
      <c r="DN13" s="38" t="s">
        <v>20</v>
      </c>
      <c r="DO13" s="38"/>
      <c r="DP13" s="38" t="s">
        <v>9</v>
      </c>
      <c r="DQ13" s="38"/>
      <c r="DR13" s="38">
        <v>1</v>
      </c>
      <c r="DS13" s="38"/>
      <c r="DT13" s="38"/>
      <c r="DV13" s="38"/>
      <c r="DW13" s="38"/>
      <c r="DX13" s="38">
        <v>1</v>
      </c>
      <c r="DY13" s="38"/>
      <c r="DZ13" s="38"/>
      <c r="EA13" s="38"/>
      <c r="EB13" s="38"/>
      <c r="EC13" s="59"/>
      <c r="ED13" s="38"/>
      <c r="EE13" s="38"/>
      <c r="EF13" s="38">
        <v>1</v>
      </c>
      <c r="EG13" s="38"/>
      <c r="EH13" s="38"/>
      <c r="EI13" s="38"/>
      <c r="EJ13" s="59"/>
      <c r="EK13" s="38"/>
      <c r="EL13" s="38"/>
      <c r="EM13" s="38"/>
      <c r="EN13" s="38"/>
      <c r="EO13" s="69"/>
      <c r="EP13" s="38"/>
      <c r="EQ13" s="59"/>
      <c r="ER13" s="38"/>
      <c r="ES13" s="38"/>
      <c r="ET13" s="38"/>
      <c r="EU13" s="38"/>
      <c r="EV13" s="38"/>
      <c r="EW13" s="38"/>
      <c r="EX13" s="59"/>
      <c r="EY13" s="20">
        <f t="shared" si="3"/>
        <v>1</v>
      </c>
      <c r="FA13" s="28" t="s">
        <v>66</v>
      </c>
      <c r="FB13" s="12" t="s">
        <v>67</v>
      </c>
      <c r="FC13" s="3"/>
      <c r="FD13" s="1"/>
      <c r="FE13" s="1"/>
      <c r="FF13" s="7"/>
      <c r="FG13" s="1"/>
      <c r="FH13" s="1"/>
      <c r="FI13" s="215" t="s">
        <v>73</v>
      </c>
      <c r="FJ13" s="216"/>
      <c r="FK13" s="8" t="s">
        <v>74</v>
      </c>
      <c r="FL13" s="9"/>
      <c r="FM13" s="9"/>
      <c r="FN13" s="9"/>
      <c r="FO13" s="9"/>
      <c r="FP13" s="9"/>
      <c r="FQ13" s="9"/>
      <c r="FR13" s="10"/>
      <c r="FS13" s="3"/>
      <c r="FT13" s="215" t="s">
        <v>70</v>
      </c>
      <c r="FU13" s="216"/>
      <c r="FV13" s="8" t="s">
        <v>71</v>
      </c>
      <c r="FW13" s="9"/>
      <c r="FX13" s="9"/>
      <c r="FY13" s="9"/>
      <c r="FZ13" s="9"/>
      <c r="GA13" s="9"/>
      <c r="GB13" s="9"/>
      <c r="GC13" s="10"/>
      <c r="GD13" s="1"/>
      <c r="GE13" s="220"/>
      <c r="GF13" s="221"/>
      <c r="GG13" s="8"/>
      <c r="GH13" s="9"/>
      <c r="GI13" s="9"/>
      <c r="GJ13" s="9"/>
      <c r="GK13" s="9"/>
      <c r="GL13" s="9"/>
      <c r="GM13" s="9"/>
      <c r="GN13" s="10"/>
    </row>
    <row r="14" spans="1:196" ht="21" x14ac:dyDescent="0.4">
      <c r="A14" s="2" t="str">
        <f>Ledenlijst!H12</f>
        <v>Mandiau Luc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>
        <v>1</v>
      </c>
      <c r="BB14" s="38"/>
      <c r="BC14" s="38"/>
      <c r="BD14" s="38"/>
      <c r="BE14" s="38"/>
      <c r="BF14" s="38">
        <v>1</v>
      </c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>
        <v>1</v>
      </c>
      <c r="CD14" s="15"/>
      <c r="CE14" s="38"/>
      <c r="CF14" s="38"/>
      <c r="CG14" s="38"/>
      <c r="CH14" s="38"/>
      <c r="CI14" s="38">
        <v>1</v>
      </c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141" t="s">
        <v>416</v>
      </c>
      <c r="DD14" s="38"/>
      <c r="DE14" s="38"/>
      <c r="DF14" s="15"/>
      <c r="DG14" s="15"/>
      <c r="DH14" s="15"/>
      <c r="DI14" s="38"/>
      <c r="DJ14" s="38"/>
      <c r="DK14" s="38"/>
      <c r="DL14" s="38"/>
      <c r="DM14" s="38"/>
      <c r="DN14" s="38"/>
      <c r="DO14" s="38"/>
      <c r="DP14" s="38"/>
      <c r="DQ14" s="38">
        <v>1</v>
      </c>
      <c r="DR14" s="38"/>
      <c r="DS14" s="38"/>
      <c r="DT14" s="38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6"/>
      <c r="ES14" s="63"/>
      <c r="ET14" s="63"/>
      <c r="EU14" s="63"/>
      <c r="EV14" s="70"/>
      <c r="EW14" s="63"/>
      <c r="EX14" s="63"/>
      <c r="EY14" s="20">
        <f t="shared" si="3"/>
        <v>0</v>
      </c>
      <c r="FA14" s="20"/>
      <c r="FB14" s="1"/>
      <c r="FC14" s="1"/>
      <c r="FD14" s="1"/>
      <c r="FE14" s="1"/>
      <c r="FF14" s="7"/>
      <c r="FG14" s="1"/>
      <c r="FH14" s="1"/>
      <c r="FI14" s="215" t="s">
        <v>79</v>
      </c>
      <c r="FJ14" s="216"/>
      <c r="FK14" s="8" t="s">
        <v>80</v>
      </c>
      <c r="FL14" s="9"/>
      <c r="FM14" s="9"/>
      <c r="FN14" s="9"/>
      <c r="FO14" s="9"/>
      <c r="FP14" s="9"/>
      <c r="FQ14" s="9"/>
      <c r="FR14" s="10"/>
      <c r="FS14" s="3"/>
      <c r="FT14" s="215" t="s">
        <v>75</v>
      </c>
      <c r="FU14" s="216"/>
      <c r="FV14" s="8" t="s">
        <v>76</v>
      </c>
      <c r="FW14" s="9"/>
      <c r="FX14" s="9"/>
      <c r="FY14" s="9"/>
      <c r="FZ14" s="9"/>
      <c r="GA14" s="9"/>
      <c r="GB14" s="9"/>
      <c r="GC14" s="10"/>
      <c r="GD14" s="1"/>
      <c r="GE14" s="220"/>
      <c r="GF14" s="221"/>
      <c r="GG14" s="8"/>
      <c r="GH14" s="9"/>
      <c r="GI14" s="9"/>
      <c r="GJ14" s="9"/>
      <c r="GK14" s="9"/>
      <c r="GL14" s="9"/>
      <c r="GM14" s="9"/>
      <c r="GN14" s="10"/>
    </row>
    <row r="15" spans="1:196" ht="21" x14ac:dyDescent="0.4">
      <c r="A15" s="2" t="str">
        <f>Ledenlijst!H13</f>
        <v>Mannaerts Jos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 t="s">
        <v>318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>
        <v>4</v>
      </c>
      <c r="AS15" s="38"/>
      <c r="AT15" s="38"/>
      <c r="AU15" s="38"/>
      <c r="AV15" s="38"/>
      <c r="AW15" s="38"/>
      <c r="AX15" s="38"/>
      <c r="AY15" s="38">
        <v>3</v>
      </c>
      <c r="AZ15" s="38">
        <v>4</v>
      </c>
      <c r="BA15" s="38"/>
      <c r="BB15" s="38"/>
      <c r="BC15" s="38"/>
      <c r="BD15" s="38">
        <v>3</v>
      </c>
      <c r="BE15" s="38"/>
      <c r="BF15" s="38"/>
      <c r="BG15" s="38"/>
      <c r="BH15" s="38"/>
      <c r="BI15" s="38"/>
      <c r="BJ15" s="38">
        <v>3</v>
      </c>
      <c r="BK15" s="38"/>
      <c r="BL15" s="38">
        <v>4</v>
      </c>
      <c r="BM15" s="38"/>
      <c r="BN15" s="38"/>
      <c r="BO15" s="38"/>
      <c r="BP15" s="38"/>
      <c r="BQ15" s="38">
        <v>3</v>
      </c>
      <c r="BR15" s="38"/>
      <c r="BS15" s="38">
        <v>4</v>
      </c>
      <c r="BT15" s="38"/>
      <c r="BU15" s="38"/>
      <c r="BV15" s="38"/>
      <c r="BW15" s="38"/>
      <c r="BX15" s="38"/>
      <c r="BY15" s="38"/>
      <c r="BZ15" s="38"/>
      <c r="CA15" s="38">
        <v>4</v>
      </c>
      <c r="CB15" s="38"/>
      <c r="CC15" s="38"/>
      <c r="CD15" s="15"/>
      <c r="CE15" s="38" t="s">
        <v>30</v>
      </c>
      <c r="CG15" s="38"/>
      <c r="CH15" s="38"/>
      <c r="CI15" s="38"/>
      <c r="CJ15" s="38"/>
      <c r="CK15" s="38"/>
      <c r="CL15" s="38">
        <v>3</v>
      </c>
      <c r="CM15" s="38"/>
      <c r="CN15" s="38"/>
      <c r="CO15" s="38">
        <v>4</v>
      </c>
      <c r="CP15" s="38"/>
      <c r="CQ15" s="38"/>
      <c r="CR15" s="38"/>
      <c r="CS15" s="38"/>
      <c r="CT15" s="38"/>
      <c r="CU15" s="38" t="s">
        <v>9</v>
      </c>
      <c r="CV15" s="38">
        <v>4</v>
      </c>
      <c r="CW15" s="38"/>
      <c r="CX15" s="38"/>
      <c r="CY15" s="38"/>
      <c r="CZ15" s="38">
        <v>3</v>
      </c>
      <c r="DA15" s="38">
        <v>4</v>
      </c>
      <c r="DB15" s="38"/>
      <c r="DC15" s="38"/>
      <c r="DD15" s="38"/>
      <c r="DE15" s="38"/>
      <c r="DF15" s="15"/>
      <c r="DG15" s="15"/>
      <c r="DH15" s="15" t="s">
        <v>25</v>
      </c>
      <c r="DI15" s="38"/>
      <c r="DJ15" s="38"/>
      <c r="DK15" s="38">
        <v>3</v>
      </c>
      <c r="DL15" s="141" t="s">
        <v>408</v>
      </c>
      <c r="DM15" s="38"/>
      <c r="DN15" s="38"/>
      <c r="DO15" s="38">
        <v>3</v>
      </c>
      <c r="DP15" s="38"/>
      <c r="DQ15" s="38"/>
      <c r="DR15" s="38"/>
      <c r="DS15" s="38"/>
      <c r="DT15" s="38"/>
      <c r="DU15" s="38">
        <v>3</v>
      </c>
      <c r="DV15" s="38">
        <v>4</v>
      </c>
      <c r="DW15" s="38"/>
      <c r="DX15" s="38"/>
      <c r="DY15" s="63"/>
      <c r="DZ15" s="63"/>
      <c r="EA15" s="63"/>
      <c r="EB15" s="63"/>
      <c r="EC15" s="63"/>
      <c r="ED15" s="63"/>
      <c r="EE15" s="63">
        <v>3</v>
      </c>
      <c r="EF15" s="63"/>
      <c r="EG15" s="63"/>
      <c r="EH15" s="63"/>
      <c r="EI15" s="63"/>
      <c r="EJ15" s="66" t="s">
        <v>37</v>
      </c>
      <c r="EK15" s="63">
        <v>4</v>
      </c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20">
        <f t="shared" si="3"/>
        <v>0</v>
      </c>
      <c r="FA15" s="45" t="s">
        <v>45</v>
      </c>
      <c r="FB15" s="12" t="s">
        <v>78</v>
      </c>
      <c r="FC15" s="1"/>
      <c r="FD15" s="3"/>
      <c r="FE15" s="1"/>
      <c r="FF15" s="1"/>
      <c r="FG15" s="1"/>
      <c r="FH15" s="1"/>
      <c r="FI15" s="215" t="s">
        <v>83</v>
      </c>
      <c r="FJ15" s="216"/>
      <c r="FK15" s="8" t="s">
        <v>84</v>
      </c>
      <c r="FL15" s="9"/>
      <c r="FM15" s="9"/>
      <c r="FN15" s="9"/>
      <c r="FO15" s="9"/>
      <c r="FP15" s="9"/>
      <c r="FQ15" s="9"/>
      <c r="FR15" s="10"/>
      <c r="FS15" s="3"/>
      <c r="FT15" s="215" t="s">
        <v>81</v>
      </c>
      <c r="FU15" s="216"/>
      <c r="FV15" s="8" t="s">
        <v>82</v>
      </c>
      <c r="FW15" s="9"/>
      <c r="FX15" s="9"/>
      <c r="FY15" s="9"/>
      <c r="FZ15" s="9"/>
      <c r="GA15" s="9"/>
      <c r="GB15" s="9"/>
      <c r="GC15" s="10"/>
      <c r="GD15" s="1"/>
      <c r="GE15" s="220"/>
      <c r="GF15" s="221"/>
      <c r="GG15" s="8"/>
      <c r="GH15" s="9"/>
      <c r="GI15" s="9"/>
      <c r="GJ15" s="9"/>
      <c r="GK15" s="9"/>
      <c r="GL15" s="9"/>
      <c r="GM15" s="9"/>
      <c r="GN15" s="10"/>
    </row>
    <row r="16" spans="1:196" ht="21" customHeight="1" x14ac:dyDescent="0.4">
      <c r="A16" s="2" t="str">
        <f>Ledenlijst!H14</f>
        <v>Pol Pim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>
        <v>2</v>
      </c>
      <c r="AX16" s="38"/>
      <c r="AY16" s="38"/>
      <c r="AZ16" s="38"/>
      <c r="BA16" s="38"/>
      <c r="BB16" s="38"/>
      <c r="BC16" s="38"/>
      <c r="BD16" s="38">
        <v>3</v>
      </c>
      <c r="BE16" s="38"/>
      <c r="BF16" s="38">
        <v>1</v>
      </c>
      <c r="BG16" s="38"/>
      <c r="BH16" s="38"/>
      <c r="BI16" s="38"/>
      <c r="BJ16" s="38"/>
      <c r="BK16" s="38">
        <v>2</v>
      </c>
      <c r="BL16" s="38"/>
      <c r="BM16" s="38"/>
      <c r="BN16" s="38"/>
      <c r="BO16" s="38"/>
      <c r="BP16" s="38"/>
      <c r="BQ16" s="38"/>
      <c r="BR16" s="38"/>
      <c r="BS16" s="38">
        <v>2</v>
      </c>
      <c r="BT16" s="38">
        <v>1</v>
      </c>
      <c r="BU16" s="38"/>
      <c r="BV16" s="38"/>
      <c r="BW16" s="38"/>
      <c r="BX16" s="38"/>
      <c r="BY16" s="38">
        <v>2</v>
      </c>
      <c r="BZ16" s="38"/>
      <c r="CA16" s="38"/>
      <c r="CB16" s="38"/>
      <c r="CC16" s="38"/>
      <c r="CD16" s="15"/>
      <c r="CE16" s="38"/>
      <c r="CF16" s="38"/>
      <c r="CG16" s="38">
        <v>2</v>
      </c>
      <c r="CH16" s="38"/>
      <c r="CI16" s="38"/>
      <c r="CJ16" s="38"/>
      <c r="CK16" s="38"/>
      <c r="CL16" s="38"/>
      <c r="CM16" s="38">
        <v>2</v>
      </c>
      <c r="CN16" s="38"/>
      <c r="CO16" s="38"/>
      <c r="CP16" s="38"/>
      <c r="CQ16" s="38"/>
      <c r="CR16" s="38"/>
      <c r="CS16" s="38" t="s">
        <v>20</v>
      </c>
      <c r="CT16" s="38">
        <v>2</v>
      </c>
      <c r="CU16" s="38"/>
      <c r="CV16" s="38"/>
      <c r="CW16" s="38"/>
      <c r="CX16" s="38"/>
      <c r="CY16" s="38"/>
      <c r="CZ16" s="38"/>
      <c r="DA16" s="38">
        <v>2</v>
      </c>
      <c r="DB16" s="38"/>
      <c r="DC16" s="38"/>
      <c r="DD16" s="38"/>
      <c r="DE16" s="38"/>
      <c r="DF16" s="15"/>
      <c r="DG16" s="15"/>
      <c r="DH16" s="15">
        <v>2</v>
      </c>
      <c r="DI16" s="38"/>
      <c r="DJ16" s="38"/>
      <c r="DK16" s="38"/>
      <c r="DL16" s="38"/>
      <c r="DM16" s="38"/>
      <c r="DN16" s="38"/>
      <c r="DO16" s="38"/>
      <c r="DP16" s="38"/>
      <c r="DQ16" s="38">
        <v>1</v>
      </c>
      <c r="DR16" s="38"/>
      <c r="DS16" s="38"/>
      <c r="DT16" s="38"/>
      <c r="DU16" s="38"/>
      <c r="DV16" s="38">
        <v>2</v>
      </c>
      <c r="DW16" s="38"/>
      <c r="DX16" s="38"/>
      <c r="DY16" s="63"/>
      <c r="DZ16" s="63"/>
      <c r="EA16" s="63"/>
      <c r="EB16" s="63"/>
      <c r="ED16" s="63"/>
      <c r="EE16" s="63"/>
      <c r="EF16" s="66" t="s">
        <v>20</v>
      </c>
      <c r="EG16" s="63"/>
      <c r="EH16" s="63"/>
      <c r="EI16" s="63"/>
      <c r="EJ16" s="63">
        <v>2</v>
      </c>
      <c r="EK16" s="63"/>
      <c r="EL16" s="63"/>
      <c r="EM16" s="63"/>
      <c r="EN16" s="63"/>
      <c r="EO16" s="63"/>
      <c r="EP16" s="63"/>
      <c r="EQ16" s="66"/>
      <c r="ER16" s="63"/>
      <c r="ES16" s="64"/>
      <c r="ET16" s="63"/>
      <c r="EU16" s="63"/>
      <c r="EV16" s="63"/>
      <c r="EW16" s="63"/>
      <c r="EX16" s="63"/>
      <c r="EY16" s="20">
        <f t="shared" si="3"/>
        <v>0</v>
      </c>
      <c r="EZ16" s="20"/>
      <c r="FA16" s="1"/>
      <c r="FB16" s="1"/>
      <c r="FC16" s="1"/>
      <c r="FD16" s="1"/>
      <c r="FE16" s="1"/>
      <c r="FF16" s="1"/>
      <c r="FG16" s="1"/>
      <c r="FH16" s="1"/>
      <c r="FI16" s="215" t="s">
        <v>282</v>
      </c>
      <c r="FJ16" s="216"/>
      <c r="FK16" s="8" t="s">
        <v>85</v>
      </c>
      <c r="FL16" s="9"/>
      <c r="FM16" s="9"/>
      <c r="FN16" s="9"/>
      <c r="FO16" s="9"/>
      <c r="FP16" s="9"/>
      <c r="FQ16" s="9"/>
      <c r="FR16" s="10"/>
      <c r="FS16" s="3"/>
      <c r="FT16" s="215" t="s">
        <v>72</v>
      </c>
      <c r="FU16" s="216"/>
      <c r="FV16" s="8" t="s">
        <v>85</v>
      </c>
      <c r="FW16" s="9"/>
      <c r="FX16" s="9"/>
      <c r="FY16" s="9"/>
      <c r="FZ16" s="9"/>
      <c r="GA16" s="9"/>
      <c r="GB16" s="9"/>
      <c r="GC16" s="10"/>
      <c r="GD16" s="1"/>
      <c r="GE16" s="220"/>
      <c r="GF16" s="221"/>
      <c r="GG16" s="8"/>
      <c r="GH16" s="9"/>
      <c r="GI16" s="9"/>
      <c r="GJ16" s="9"/>
      <c r="GK16" s="9"/>
      <c r="GL16" s="9"/>
      <c r="GM16" s="9"/>
      <c r="GN16" s="10"/>
    </row>
    <row r="17" spans="1:214" ht="21" customHeight="1" x14ac:dyDescent="0.4">
      <c r="A17" s="2" t="str">
        <f>Ledenlijst!H15</f>
        <v>Slegers Eddie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 t="s">
        <v>52</v>
      </c>
      <c r="V17" s="38"/>
      <c r="W17" s="38"/>
      <c r="X17" s="38"/>
      <c r="Y17" s="38"/>
      <c r="Z17" s="38"/>
      <c r="AA17" s="38"/>
      <c r="AB17" s="38" t="s">
        <v>318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>
        <v>4</v>
      </c>
      <c r="AS17" s="38"/>
      <c r="AT17" s="38"/>
      <c r="AU17" s="38"/>
      <c r="AV17" s="38" t="s">
        <v>329</v>
      </c>
      <c r="AW17" s="38" t="s">
        <v>329</v>
      </c>
      <c r="AX17" s="38" t="s">
        <v>329</v>
      </c>
      <c r="AY17" s="38" t="s">
        <v>329</v>
      </c>
      <c r="AZ17" s="38" t="s">
        <v>66</v>
      </c>
      <c r="BA17" s="38" t="s">
        <v>329</v>
      </c>
      <c r="BB17" s="38"/>
      <c r="BC17" s="38" t="s">
        <v>329</v>
      </c>
      <c r="BD17" s="38" t="s">
        <v>329</v>
      </c>
      <c r="BE17" s="38" t="s">
        <v>329</v>
      </c>
      <c r="BF17" s="38" t="s">
        <v>329</v>
      </c>
      <c r="BG17" s="38" t="s">
        <v>329</v>
      </c>
      <c r="BH17" s="38" t="s">
        <v>329</v>
      </c>
      <c r="BI17" s="38"/>
      <c r="BJ17" s="38"/>
      <c r="BK17" s="38"/>
      <c r="BL17" s="38"/>
      <c r="BM17" s="38"/>
      <c r="BN17" s="38" t="s">
        <v>30</v>
      </c>
      <c r="BO17" s="38"/>
      <c r="BP17" s="38"/>
      <c r="BQ17" s="38" t="s">
        <v>66</v>
      </c>
      <c r="BR17" s="38"/>
      <c r="BS17" s="38"/>
      <c r="BT17" s="38"/>
      <c r="BU17" s="38"/>
      <c r="BV17" s="38"/>
      <c r="BW17" s="38"/>
      <c r="BX17" s="38"/>
      <c r="BY17" s="38"/>
      <c r="BZ17" s="38"/>
      <c r="CA17" s="38" t="s">
        <v>25</v>
      </c>
      <c r="CB17" s="38"/>
      <c r="CC17" s="38"/>
      <c r="CD17" s="15"/>
      <c r="CE17" s="38" t="s">
        <v>30</v>
      </c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 t="s">
        <v>30</v>
      </c>
      <c r="CW17" s="38"/>
      <c r="CX17" s="38"/>
      <c r="CY17" s="38"/>
      <c r="CZ17" s="38" t="s">
        <v>30</v>
      </c>
      <c r="DA17" s="38"/>
      <c r="DB17" s="38"/>
      <c r="DC17" s="38"/>
      <c r="DD17" s="38" t="s">
        <v>66</v>
      </c>
      <c r="DE17" s="38" t="s">
        <v>66</v>
      </c>
      <c r="DF17" s="15"/>
      <c r="DG17" s="15" t="s">
        <v>30</v>
      </c>
      <c r="DH17" s="15"/>
      <c r="DI17" s="38"/>
      <c r="DJ17" s="38"/>
      <c r="DK17" s="38"/>
      <c r="DL17" s="38"/>
      <c r="DM17" s="38"/>
      <c r="DN17" s="38" t="s">
        <v>20</v>
      </c>
      <c r="DO17" s="38">
        <v>4</v>
      </c>
      <c r="DP17" s="38"/>
      <c r="DQ17" s="38"/>
      <c r="DR17" s="38"/>
      <c r="DS17" s="38"/>
      <c r="DT17" s="38"/>
      <c r="DU17" s="38" t="s">
        <v>30</v>
      </c>
      <c r="DV17" s="38"/>
      <c r="DW17" s="38"/>
      <c r="DX17" s="38"/>
      <c r="DY17" s="63"/>
      <c r="DZ17" s="63"/>
      <c r="EA17" s="63"/>
      <c r="EB17" s="63" t="s">
        <v>30</v>
      </c>
      <c r="EC17" s="63"/>
      <c r="ED17" s="63"/>
      <c r="EE17" s="63"/>
      <c r="EF17" s="63"/>
      <c r="EG17" s="63"/>
      <c r="EH17" s="63"/>
      <c r="EI17" s="63"/>
      <c r="EJ17" s="66" t="s">
        <v>393</v>
      </c>
      <c r="EK17" s="63"/>
      <c r="EL17" s="63"/>
      <c r="EM17" s="63"/>
      <c r="EN17" s="63"/>
      <c r="EO17" s="69"/>
      <c r="EP17" s="63"/>
      <c r="EQ17" s="63"/>
      <c r="ER17" s="72"/>
      <c r="ES17" s="63"/>
      <c r="ET17" s="63"/>
      <c r="EU17" s="63"/>
      <c r="EV17" s="63"/>
      <c r="EW17" s="63"/>
      <c r="EX17" s="59"/>
      <c r="EY17" s="20">
        <f t="shared" si="3"/>
        <v>1</v>
      </c>
      <c r="EZ17" s="20"/>
      <c r="FA17" s="1"/>
      <c r="FB17" s="1"/>
      <c r="FC17" s="1"/>
      <c r="FD17" s="1"/>
      <c r="FE17" s="1"/>
      <c r="FF17" s="1"/>
      <c r="FG17" s="1"/>
      <c r="FH17" s="1"/>
      <c r="FI17" s="215" t="s">
        <v>86</v>
      </c>
      <c r="FJ17" s="216"/>
      <c r="FK17" s="8" t="s">
        <v>87</v>
      </c>
      <c r="FL17" s="9"/>
      <c r="FM17" s="9"/>
      <c r="FN17" s="9"/>
      <c r="FO17" s="9"/>
      <c r="FP17" s="9"/>
      <c r="FQ17" s="9"/>
      <c r="FR17" s="10"/>
      <c r="FS17" s="1"/>
      <c r="FT17" s="215"/>
      <c r="FU17" s="216"/>
      <c r="FV17" s="8"/>
      <c r="FW17" s="11"/>
      <c r="FX17" s="11"/>
      <c r="FY17" s="11"/>
      <c r="FZ17" s="11"/>
      <c r="GA17" s="11"/>
      <c r="GB17" s="11"/>
      <c r="GC17" s="10"/>
      <c r="GD17" s="1"/>
      <c r="GE17" s="220"/>
      <c r="GF17" s="221"/>
      <c r="GG17" s="8"/>
      <c r="GH17" s="9"/>
      <c r="GI17" s="9"/>
      <c r="GJ17" s="9"/>
      <c r="GK17" s="9"/>
      <c r="GL17" s="9"/>
      <c r="GM17" s="9"/>
      <c r="GN17" s="10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</row>
    <row r="18" spans="1:214" ht="21" customHeight="1" x14ac:dyDescent="0.4">
      <c r="A18" s="2" t="str">
        <f>Ledenlijst!H16</f>
        <v>Smeets Willy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 t="s">
        <v>86</v>
      </c>
      <c r="AC18" s="38"/>
      <c r="AD18" s="38"/>
      <c r="AE18" s="38"/>
      <c r="AF18" s="38"/>
      <c r="AG18" s="38"/>
      <c r="AH18" s="38"/>
      <c r="AI18" s="38"/>
      <c r="AJ18" s="38"/>
      <c r="AK18" s="38" t="s">
        <v>47</v>
      </c>
      <c r="AL18" s="38" t="s">
        <v>52</v>
      </c>
      <c r="AM18" s="38"/>
      <c r="AN18" s="38"/>
      <c r="AO18" s="38"/>
      <c r="AP18" s="38" t="s">
        <v>38</v>
      </c>
      <c r="AQ18" s="38"/>
      <c r="AR18" s="38"/>
      <c r="AS18" s="38"/>
      <c r="AT18" s="38"/>
      <c r="AU18" s="38"/>
      <c r="AV18" s="38"/>
      <c r="AW18" s="38" t="s">
        <v>15</v>
      </c>
      <c r="AX18" s="38" t="s">
        <v>52</v>
      </c>
      <c r="AY18" s="38"/>
      <c r="AZ18" s="38" t="s">
        <v>66</v>
      </c>
      <c r="BA18" s="38" t="s">
        <v>66</v>
      </c>
      <c r="BB18" s="38"/>
      <c r="BC18" s="38"/>
      <c r="BD18" s="38"/>
      <c r="BE18" s="38"/>
      <c r="BF18" s="38"/>
      <c r="BG18" s="38" t="s">
        <v>66</v>
      </c>
      <c r="BH18" s="38" t="s">
        <v>66</v>
      </c>
      <c r="BI18" s="38"/>
      <c r="BJ18" s="38" t="s">
        <v>38</v>
      </c>
      <c r="BK18" s="38"/>
      <c r="BL18" s="38"/>
      <c r="BM18" s="38"/>
      <c r="BN18" s="38" t="s">
        <v>66</v>
      </c>
      <c r="BO18" s="38" t="s">
        <v>66</v>
      </c>
      <c r="BP18" s="38"/>
      <c r="BQ18" s="38" t="s">
        <v>66</v>
      </c>
      <c r="BR18" s="38" t="s">
        <v>66</v>
      </c>
      <c r="BS18" s="38" t="s">
        <v>66</v>
      </c>
      <c r="BT18" s="38" t="s">
        <v>66</v>
      </c>
      <c r="BU18" s="38" t="s">
        <v>66</v>
      </c>
      <c r="BV18" s="38" t="s">
        <v>66</v>
      </c>
      <c r="BW18" s="38"/>
      <c r="BX18" s="38"/>
      <c r="BY18" s="38" t="s">
        <v>57</v>
      </c>
      <c r="BZ18" s="38"/>
      <c r="CA18" s="38"/>
      <c r="CB18" s="38" t="s">
        <v>66</v>
      </c>
      <c r="CC18" s="38" t="s">
        <v>66</v>
      </c>
      <c r="CD18" s="15"/>
      <c r="CE18" s="38"/>
      <c r="CF18" s="38"/>
      <c r="CG18" s="38" t="s">
        <v>38</v>
      </c>
      <c r="CH18" s="38"/>
      <c r="CI18" s="38" t="s">
        <v>66</v>
      </c>
      <c r="CJ18" s="38" t="s">
        <v>66</v>
      </c>
      <c r="CK18" s="38"/>
      <c r="CL18" s="38"/>
      <c r="CM18" s="38"/>
      <c r="CN18" s="38" t="s">
        <v>38</v>
      </c>
      <c r="CO18" s="38"/>
      <c r="CP18" s="38" t="s">
        <v>66</v>
      </c>
      <c r="CQ18" s="38" t="s">
        <v>66</v>
      </c>
      <c r="CR18" s="38"/>
      <c r="CS18" s="38"/>
      <c r="CT18" s="38"/>
      <c r="CU18" s="38" t="s">
        <v>38</v>
      </c>
      <c r="CV18" s="38"/>
      <c r="CW18" s="38" t="s">
        <v>66</v>
      </c>
      <c r="CX18" s="38" t="s">
        <v>66</v>
      </c>
      <c r="CY18" s="38"/>
      <c r="CZ18" s="38"/>
      <c r="DA18" s="38" t="s">
        <v>45</v>
      </c>
      <c r="DB18" s="38"/>
      <c r="DC18" s="38"/>
      <c r="DD18" s="38" t="s">
        <v>38</v>
      </c>
      <c r="DE18" s="38" t="s">
        <v>66</v>
      </c>
      <c r="DF18" s="15"/>
      <c r="DG18" s="15" t="s">
        <v>45</v>
      </c>
      <c r="DH18" s="15" t="s">
        <v>25</v>
      </c>
      <c r="DI18" s="38" t="s">
        <v>38</v>
      </c>
      <c r="DJ18" s="38"/>
      <c r="DK18" s="38" t="s">
        <v>66</v>
      </c>
      <c r="DL18" s="38" t="s">
        <v>66</v>
      </c>
      <c r="DM18" s="38"/>
      <c r="DN18" s="38" t="s">
        <v>38</v>
      </c>
      <c r="DO18" s="38"/>
      <c r="DP18" s="38" t="s">
        <v>37</v>
      </c>
      <c r="DQ18" s="38" t="s">
        <v>52</v>
      </c>
      <c r="DR18" s="38" t="s">
        <v>66</v>
      </c>
      <c r="DS18" s="38" t="s">
        <v>66</v>
      </c>
      <c r="DT18" s="38"/>
      <c r="DU18" s="63"/>
      <c r="DV18" s="63"/>
      <c r="DW18" s="63" t="s">
        <v>38</v>
      </c>
      <c r="DX18" s="63"/>
      <c r="DY18" s="38" t="s">
        <v>66</v>
      </c>
      <c r="DZ18" s="38" t="s">
        <v>66</v>
      </c>
      <c r="EA18" s="63"/>
      <c r="EB18" s="63"/>
      <c r="EC18" s="63" t="s">
        <v>45</v>
      </c>
      <c r="ED18" s="63" t="s">
        <v>38</v>
      </c>
      <c r="EE18" s="63"/>
      <c r="EF18" s="38" t="s">
        <v>66</v>
      </c>
      <c r="EG18" s="38" t="s">
        <v>66</v>
      </c>
      <c r="EH18" s="63"/>
      <c r="EI18" s="63" t="s">
        <v>37</v>
      </c>
      <c r="EJ18" s="63"/>
      <c r="EK18" s="63" t="s">
        <v>38</v>
      </c>
      <c r="EL18" s="63"/>
      <c r="EM18" s="38" t="s">
        <v>66</v>
      </c>
      <c r="EN18" s="38" t="s">
        <v>66</v>
      </c>
      <c r="EO18" s="63"/>
      <c r="EP18" s="63"/>
      <c r="EQ18" s="63"/>
      <c r="ER18" s="63"/>
      <c r="ES18" s="63"/>
      <c r="ET18" s="38" t="s">
        <v>66</v>
      </c>
      <c r="EU18" s="38" t="s">
        <v>66</v>
      </c>
      <c r="EV18" s="63"/>
      <c r="EW18" s="63"/>
      <c r="EX18" s="59"/>
      <c r="EY18" s="20">
        <f t="shared" si="3"/>
        <v>3</v>
      </c>
      <c r="EZ18" s="29"/>
      <c r="FA18" s="3"/>
      <c r="FB18" s="3"/>
      <c r="FC18" s="3"/>
      <c r="FD18" s="3"/>
      <c r="FE18" s="1"/>
      <c r="FF18" s="1"/>
      <c r="FG18" s="1"/>
      <c r="FH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</row>
    <row r="19" spans="1:214" ht="21" customHeight="1" x14ac:dyDescent="0.4">
      <c r="A19" s="2" t="str">
        <f>Ledenlijst!H17</f>
        <v>Steenhuysen Patricia</v>
      </c>
      <c r="B19" s="38"/>
      <c r="C19" s="38"/>
      <c r="D19" s="38"/>
      <c r="E19" s="38"/>
      <c r="F19" s="38" t="s">
        <v>66</v>
      </c>
      <c r="G19" s="38" t="s">
        <v>66</v>
      </c>
      <c r="H19" s="38" t="s">
        <v>66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 t="s">
        <v>318</v>
      </c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>
        <v>4</v>
      </c>
      <c r="AS19" s="38"/>
      <c r="AT19" s="38"/>
      <c r="AU19" s="38"/>
      <c r="AV19" s="38"/>
      <c r="AW19" s="38" t="s">
        <v>52</v>
      </c>
      <c r="AX19" s="38" t="s">
        <v>66</v>
      </c>
      <c r="AY19" s="38" t="s">
        <v>66</v>
      </c>
      <c r="AZ19" s="38" t="s">
        <v>66</v>
      </c>
      <c r="BA19" s="38" t="s">
        <v>66</v>
      </c>
      <c r="BB19" s="38"/>
      <c r="BC19" s="38" t="s">
        <v>66</v>
      </c>
      <c r="BD19" s="38" t="s">
        <v>66</v>
      </c>
      <c r="BE19" s="38" t="s">
        <v>66</v>
      </c>
      <c r="BF19" s="38" t="s">
        <v>66</v>
      </c>
      <c r="BG19" s="38" t="s">
        <v>66</v>
      </c>
      <c r="BH19" s="38" t="s">
        <v>66</v>
      </c>
      <c r="BI19" s="38"/>
      <c r="BJ19" s="38">
        <v>4</v>
      </c>
      <c r="BK19" s="38"/>
      <c r="BL19" s="38"/>
      <c r="BM19" s="38"/>
      <c r="BN19" s="38"/>
      <c r="BO19" s="38"/>
      <c r="BP19" s="38"/>
      <c r="BQ19" s="38"/>
      <c r="BR19" s="38">
        <v>4</v>
      </c>
      <c r="BS19" s="38"/>
      <c r="BT19" s="38" t="s">
        <v>20</v>
      </c>
      <c r="BU19" s="38"/>
      <c r="BV19" s="38"/>
      <c r="BW19" s="38"/>
      <c r="BX19" s="38"/>
      <c r="BY19" s="38"/>
      <c r="BZ19" s="38" t="s">
        <v>30</v>
      </c>
      <c r="CA19" s="38" t="s">
        <v>25</v>
      </c>
      <c r="CB19" s="38"/>
      <c r="CC19" s="38"/>
      <c r="CD19" s="15"/>
      <c r="CE19" s="38" t="s">
        <v>9</v>
      </c>
      <c r="CF19" s="38"/>
      <c r="CG19" s="38"/>
      <c r="CH19" s="38">
        <v>4</v>
      </c>
      <c r="CI19" s="38"/>
      <c r="CJ19" s="38"/>
      <c r="CK19" s="38"/>
      <c r="CL19" s="38"/>
      <c r="CM19" s="38"/>
      <c r="CN19" s="38"/>
      <c r="CO19" s="38">
        <v>4</v>
      </c>
      <c r="CP19" s="38"/>
      <c r="CQ19" s="38"/>
      <c r="CR19" s="38"/>
      <c r="CS19" s="38"/>
      <c r="CT19" s="38">
        <v>4</v>
      </c>
      <c r="CU19" s="15"/>
      <c r="CV19" s="38"/>
      <c r="CW19" s="38"/>
      <c r="CX19" s="38"/>
      <c r="CY19" s="38"/>
      <c r="CZ19" s="38"/>
      <c r="DA19" s="38">
        <v>4</v>
      </c>
      <c r="DB19" s="38"/>
      <c r="DC19" s="38"/>
      <c r="DD19" s="38">
        <v>4</v>
      </c>
      <c r="DE19" s="38"/>
      <c r="DF19" s="15"/>
      <c r="DG19" s="15"/>
      <c r="DH19" s="15">
        <v>4</v>
      </c>
      <c r="DI19" s="38"/>
      <c r="DJ19" s="38"/>
      <c r="DK19" s="38"/>
      <c r="DL19" s="38"/>
      <c r="DM19" s="38"/>
      <c r="DN19" s="38" t="s">
        <v>30</v>
      </c>
      <c r="DO19" s="38"/>
      <c r="DP19" s="38" t="s">
        <v>9</v>
      </c>
      <c r="DQ19" s="38"/>
      <c r="DR19" s="38"/>
      <c r="DS19" s="38"/>
      <c r="DT19" s="38"/>
      <c r="DU19" s="63"/>
      <c r="DV19" s="63">
        <v>4</v>
      </c>
      <c r="DW19" s="63"/>
      <c r="DX19" s="63"/>
      <c r="DY19" s="63"/>
      <c r="DZ19" s="63"/>
      <c r="EA19" s="63"/>
      <c r="EB19" s="63"/>
      <c r="EC19" s="63">
        <v>4</v>
      </c>
      <c r="ED19" s="63"/>
      <c r="EE19" s="63"/>
      <c r="EF19" s="63"/>
      <c r="EG19" s="63"/>
      <c r="EH19" s="63"/>
      <c r="EI19" s="63"/>
      <c r="EJ19" s="63">
        <v>4</v>
      </c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59"/>
      <c r="EY19" s="20">
        <f t="shared" si="3"/>
        <v>1</v>
      </c>
      <c r="EZ19" s="29"/>
      <c r="FA19" s="3"/>
      <c r="FB19" s="3"/>
      <c r="FC19" s="3"/>
      <c r="FD19" s="3"/>
      <c r="FE19" s="1"/>
      <c r="FF19" s="1"/>
      <c r="FG19" s="1"/>
      <c r="FH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</row>
    <row r="20" spans="1:214" ht="19.95" customHeight="1" x14ac:dyDescent="0.4">
      <c r="A20" s="2" t="str">
        <f>Ledenlijst!H18</f>
        <v>Van Broekhoven Harry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 t="s">
        <v>52</v>
      </c>
      <c r="V20" s="38"/>
      <c r="W20" s="38"/>
      <c r="X20" s="38"/>
      <c r="Y20" s="38"/>
      <c r="Z20" s="38"/>
      <c r="AA20" s="38"/>
      <c r="AB20" s="15" t="s">
        <v>318</v>
      </c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>
        <v>4</v>
      </c>
      <c r="BA20" s="15"/>
      <c r="BB20" s="15"/>
      <c r="BC20" s="15">
        <v>3</v>
      </c>
      <c r="BD20" s="15"/>
      <c r="BE20" s="15"/>
      <c r="BF20" s="15"/>
      <c r="BG20" s="15"/>
      <c r="BH20" s="15"/>
      <c r="BI20" s="15"/>
      <c r="BJ20" s="15"/>
      <c r="BK20" s="15"/>
      <c r="BL20" s="15">
        <v>4</v>
      </c>
      <c r="BM20" s="15"/>
      <c r="BN20" s="15" t="s">
        <v>30</v>
      </c>
      <c r="BO20" s="15"/>
      <c r="BP20" s="15"/>
      <c r="BQ20" s="15"/>
      <c r="BR20" s="15">
        <v>4</v>
      </c>
      <c r="BS20" s="15"/>
      <c r="BT20" s="15"/>
      <c r="BU20" s="15"/>
      <c r="BV20" s="15"/>
      <c r="BW20" s="15"/>
      <c r="BX20" s="15"/>
      <c r="BY20" s="15">
        <v>4</v>
      </c>
      <c r="BZ20" s="15"/>
      <c r="CA20" s="15">
        <v>4</v>
      </c>
      <c r="CB20" s="15"/>
      <c r="CC20" s="15"/>
      <c r="CD20" s="15"/>
      <c r="CE20" s="15"/>
      <c r="CF20" s="15"/>
      <c r="CG20" s="15"/>
      <c r="CH20" s="15" t="s">
        <v>57</v>
      </c>
      <c r="CI20" s="15"/>
      <c r="CJ20" s="15"/>
      <c r="CK20" s="15"/>
      <c r="CL20" s="15"/>
      <c r="CM20" s="16"/>
      <c r="CN20" s="15"/>
      <c r="CO20" s="15">
        <v>4</v>
      </c>
      <c r="CP20" s="15"/>
      <c r="CQ20" s="15"/>
      <c r="CR20" s="15"/>
      <c r="CS20" s="15"/>
      <c r="CT20" s="15">
        <v>4</v>
      </c>
      <c r="CU20" s="15"/>
      <c r="CV20" s="15"/>
      <c r="CW20" s="15"/>
      <c r="CX20" s="15"/>
      <c r="CY20" s="15"/>
      <c r="CZ20" s="15" t="s">
        <v>30</v>
      </c>
      <c r="DA20" s="15" t="s">
        <v>81</v>
      </c>
      <c r="DB20" s="15"/>
      <c r="DC20" s="15"/>
      <c r="DD20" s="15"/>
      <c r="DE20" s="15"/>
      <c r="DF20" s="15" t="s">
        <v>389</v>
      </c>
      <c r="DG20" s="15"/>
      <c r="DH20" s="15">
        <v>4</v>
      </c>
      <c r="DI20" s="15"/>
      <c r="DJ20" s="15" t="s">
        <v>42</v>
      </c>
      <c r="DK20" s="15"/>
      <c r="DL20" s="15"/>
      <c r="DM20" s="15"/>
      <c r="DN20" s="15"/>
      <c r="DO20" s="15">
        <v>4</v>
      </c>
      <c r="DP20" s="15"/>
      <c r="DQ20" s="15"/>
      <c r="DR20" s="15"/>
      <c r="DS20" s="15"/>
      <c r="DT20" s="15"/>
      <c r="DU20" s="15" t="s">
        <v>30</v>
      </c>
      <c r="DV20" s="15"/>
      <c r="DW20" s="15" t="s">
        <v>52</v>
      </c>
      <c r="DX20" s="15"/>
      <c r="DY20" s="59"/>
      <c r="DZ20" s="59"/>
      <c r="EA20" s="59"/>
      <c r="EB20" s="59"/>
      <c r="EC20" s="59">
        <v>4</v>
      </c>
      <c r="ED20" s="59"/>
      <c r="EE20" s="59">
        <v>4</v>
      </c>
      <c r="EF20" s="59"/>
      <c r="EG20" s="59"/>
      <c r="EH20" s="59"/>
      <c r="EI20" s="59"/>
      <c r="EJ20" s="59">
        <v>4</v>
      </c>
      <c r="EK20" s="59"/>
      <c r="EL20" s="59"/>
      <c r="EM20" s="59">
        <v>3</v>
      </c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20">
        <f t="shared" si="3"/>
        <v>2</v>
      </c>
      <c r="EZ20" s="29"/>
      <c r="FA20" s="3"/>
      <c r="FB20" s="3"/>
      <c r="FC20" s="3"/>
      <c r="FD20" s="3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</row>
    <row r="21" spans="1:214" ht="20.25" customHeight="1" x14ac:dyDescent="0.4">
      <c r="A21" s="2" t="str">
        <f>Ledenlijst!H19</f>
        <v>Van Broekhoven Sofie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6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>
        <v>4</v>
      </c>
      <c r="DW21" s="15"/>
      <c r="DX21" s="15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20">
        <f t="shared" si="3"/>
        <v>0</v>
      </c>
      <c r="EZ21" s="29"/>
      <c r="FA21" s="3"/>
      <c r="FB21" s="3"/>
      <c r="FC21" s="3"/>
      <c r="FD21" s="3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</row>
    <row r="22" spans="1:214" ht="20.25" customHeight="1" x14ac:dyDescent="0.4">
      <c r="A22" s="2" t="str">
        <f>Ledenlijst!H20</f>
        <v>Van De Put Jozef</v>
      </c>
      <c r="B22" s="38"/>
      <c r="C22" s="38"/>
      <c r="D22" s="38"/>
      <c r="E22" s="38"/>
      <c r="F22" s="38" t="s">
        <v>66</v>
      </c>
      <c r="G22" s="38" t="s">
        <v>66</v>
      </c>
      <c r="H22" s="38" t="s">
        <v>66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 t="s">
        <v>318</v>
      </c>
      <c r="W22" s="38"/>
      <c r="X22" s="38"/>
      <c r="Y22" s="38"/>
      <c r="Z22" s="38"/>
      <c r="AA22" s="38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>
        <v>4</v>
      </c>
      <c r="AS22" s="15"/>
      <c r="AT22" s="15"/>
      <c r="AU22" s="15"/>
      <c r="AV22" s="15"/>
      <c r="AW22" s="15" t="s">
        <v>52</v>
      </c>
      <c r="AX22" s="15" t="s">
        <v>66</v>
      </c>
      <c r="AY22" s="15" t="s">
        <v>66</v>
      </c>
      <c r="AZ22" s="15" t="s">
        <v>66</v>
      </c>
      <c r="BA22" s="15" t="s">
        <v>66</v>
      </c>
      <c r="BB22" s="15"/>
      <c r="BC22" s="15" t="s">
        <v>66</v>
      </c>
      <c r="BD22" s="15" t="s">
        <v>66</v>
      </c>
      <c r="BE22" s="15" t="s">
        <v>66</v>
      </c>
      <c r="BF22" s="15" t="s">
        <v>66</v>
      </c>
      <c r="BG22" s="15" t="s">
        <v>66</v>
      </c>
      <c r="BH22" s="15" t="s">
        <v>66</v>
      </c>
      <c r="BI22" s="15"/>
      <c r="BJ22" s="15">
        <v>4</v>
      </c>
      <c r="BK22" s="15"/>
      <c r="BL22" s="15"/>
      <c r="BM22" s="15"/>
      <c r="BN22" s="15"/>
      <c r="BO22" s="15"/>
      <c r="BP22" s="15"/>
      <c r="BQ22" s="15"/>
      <c r="BR22" s="15">
        <v>4</v>
      </c>
      <c r="BT22" s="15" t="s">
        <v>20</v>
      </c>
      <c r="BU22" s="15"/>
      <c r="BV22" s="15"/>
      <c r="BW22" s="15"/>
      <c r="BX22" s="15"/>
      <c r="BY22" s="15"/>
      <c r="BZ22" s="15" t="s">
        <v>30</v>
      </c>
      <c r="CA22" s="15" t="s">
        <v>25</v>
      </c>
      <c r="CB22" s="15"/>
      <c r="CC22" s="15"/>
      <c r="CD22" s="15"/>
      <c r="CE22" s="15" t="s">
        <v>9</v>
      </c>
      <c r="CF22" s="15"/>
      <c r="CG22" s="15"/>
      <c r="CH22" s="15">
        <v>4</v>
      </c>
      <c r="CI22" s="15"/>
      <c r="CJ22" s="15"/>
      <c r="CK22" s="15"/>
      <c r="CL22" s="15"/>
      <c r="CM22" s="16"/>
      <c r="CN22" s="15"/>
      <c r="CO22" s="15">
        <v>4</v>
      </c>
      <c r="CP22" s="15"/>
      <c r="CQ22" s="15"/>
      <c r="CR22" s="15"/>
      <c r="CS22" s="15"/>
      <c r="CT22" s="15">
        <v>4</v>
      </c>
      <c r="CU22" s="15"/>
      <c r="CV22" s="15"/>
      <c r="CW22" s="15"/>
      <c r="CX22" s="15"/>
      <c r="CY22" s="15"/>
      <c r="CZ22" s="15"/>
      <c r="DA22" s="15" t="s">
        <v>81</v>
      </c>
      <c r="DB22" s="15"/>
      <c r="DC22" s="15"/>
      <c r="DD22" s="15">
        <v>4</v>
      </c>
      <c r="DE22" s="15"/>
      <c r="DF22" s="15"/>
      <c r="DG22" s="15"/>
      <c r="DH22" s="15">
        <v>4</v>
      </c>
      <c r="DI22" s="15"/>
      <c r="DJ22" s="15"/>
      <c r="DK22" s="15"/>
      <c r="DL22" s="15"/>
      <c r="DM22" s="15"/>
      <c r="DN22" s="15" t="s">
        <v>30</v>
      </c>
      <c r="DO22" s="15"/>
      <c r="DP22" s="15" t="s">
        <v>9</v>
      </c>
      <c r="DQ22" s="15"/>
      <c r="DR22" s="15"/>
      <c r="DS22" s="15"/>
      <c r="DT22" s="15"/>
      <c r="DU22" s="15"/>
      <c r="DV22" s="15">
        <v>4</v>
      </c>
      <c r="DW22" s="15"/>
      <c r="DX22" s="15"/>
      <c r="DY22" s="59"/>
      <c r="DZ22" s="59"/>
      <c r="EA22" s="59"/>
      <c r="EB22" s="59"/>
      <c r="EC22" s="59">
        <v>4</v>
      </c>
      <c r="ED22" s="59"/>
      <c r="EE22" s="59"/>
      <c r="EG22" s="59"/>
      <c r="EH22" s="59"/>
      <c r="EI22" s="59"/>
      <c r="EJ22" s="59">
        <v>4</v>
      </c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20">
        <f t="shared" si="3"/>
        <v>1</v>
      </c>
      <c r="EZ22" s="29"/>
      <c r="FA22" s="3"/>
      <c r="FB22" s="3"/>
      <c r="FC22" s="3"/>
      <c r="FD22" s="3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</row>
    <row r="23" spans="1:214" ht="19.95" customHeight="1" x14ac:dyDescent="0.4">
      <c r="A23" s="2" t="str">
        <f>Ledenlijst!H21</f>
        <v>Van Den Bruel Leon</v>
      </c>
      <c r="B23" s="38"/>
      <c r="C23" s="38"/>
      <c r="D23" s="38"/>
      <c r="E23" s="38"/>
      <c r="F23" s="38" t="s">
        <v>66</v>
      </c>
      <c r="G23" s="38" t="s">
        <v>66</v>
      </c>
      <c r="H23" s="38" t="s">
        <v>66</v>
      </c>
      <c r="I23" s="38" t="s">
        <v>66</v>
      </c>
      <c r="J23" s="38" t="s">
        <v>66</v>
      </c>
      <c r="K23" s="38" t="s">
        <v>66</v>
      </c>
      <c r="L23" s="38"/>
      <c r="M23" s="38"/>
      <c r="N23" s="38"/>
      <c r="O23" s="38"/>
      <c r="P23" s="38"/>
      <c r="Q23" s="38"/>
      <c r="R23" s="38"/>
      <c r="S23" s="38"/>
      <c r="T23" s="38"/>
      <c r="U23" s="38" t="s">
        <v>52</v>
      </c>
      <c r="V23" s="38"/>
      <c r="W23" s="38"/>
      <c r="X23" s="38"/>
      <c r="Y23" s="38"/>
      <c r="Z23" s="38"/>
      <c r="AA23" s="38"/>
      <c r="AB23" s="15" t="s">
        <v>318</v>
      </c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>
        <v>1</v>
      </c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 t="s">
        <v>30</v>
      </c>
      <c r="BO23" s="15"/>
      <c r="BP23" s="15"/>
      <c r="BQ23" s="15" t="s">
        <v>30</v>
      </c>
      <c r="BR23" s="15"/>
      <c r="BS23" s="15"/>
      <c r="BT23" s="15" t="s">
        <v>20</v>
      </c>
      <c r="BU23" s="15"/>
      <c r="BV23" s="15"/>
      <c r="BW23" s="15"/>
      <c r="BX23" s="15"/>
      <c r="BY23" s="15"/>
      <c r="BZ23" s="15" t="s">
        <v>30</v>
      </c>
      <c r="CA23" s="15"/>
      <c r="CB23" s="15"/>
      <c r="CC23" s="15"/>
      <c r="CD23" s="15"/>
      <c r="CE23" s="15" t="s">
        <v>30</v>
      </c>
      <c r="CF23" s="15"/>
      <c r="CG23" s="15"/>
      <c r="CH23" s="15"/>
      <c r="CI23" s="15"/>
      <c r="CJ23" s="15"/>
      <c r="CK23" s="15"/>
      <c r="CL23" s="15"/>
      <c r="CM23" s="16">
        <v>2</v>
      </c>
      <c r="CN23" s="15"/>
      <c r="CO23" s="15"/>
      <c r="CP23" s="15"/>
      <c r="CQ23" s="15"/>
      <c r="CR23" s="15"/>
      <c r="CS23" s="15"/>
      <c r="CT23" s="15"/>
      <c r="CU23" s="38"/>
      <c r="CV23" s="15" t="s">
        <v>30</v>
      </c>
      <c r="CW23" s="15"/>
      <c r="CX23" s="15"/>
      <c r="CY23" s="15"/>
      <c r="CZ23" s="15" t="s">
        <v>30</v>
      </c>
      <c r="DA23" s="15" t="s">
        <v>81</v>
      </c>
      <c r="DB23" s="15"/>
      <c r="DD23" s="15"/>
      <c r="DE23" s="15"/>
      <c r="DF23" s="15"/>
      <c r="DG23" s="15" t="s">
        <v>30</v>
      </c>
      <c r="DH23" s="15" t="s">
        <v>25</v>
      </c>
      <c r="DI23" s="15" t="s">
        <v>37</v>
      </c>
      <c r="DJ23" s="15"/>
      <c r="DK23" s="15"/>
      <c r="DL23" s="15"/>
      <c r="DM23" s="15"/>
      <c r="DN23" s="15" t="s">
        <v>30</v>
      </c>
      <c r="DO23" s="15"/>
      <c r="DP23" s="15"/>
      <c r="DQ23" s="15"/>
      <c r="DR23" s="15"/>
      <c r="DS23" s="15"/>
      <c r="DT23" s="15"/>
      <c r="DU23" s="15" t="s">
        <v>30</v>
      </c>
      <c r="DV23" s="15"/>
      <c r="DW23" s="15" t="s">
        <v>37</v>
      </c>
      <c r="DX23" s="15"/>
      <c r="DY23" s="59"/>
      <c r="DZ23" s="59"/>
      <c r="EA23" s="59"/>
      <c r="EB23" s="59" t="s">
        <v>30</v>
      </c>
      <c r="EC23" s="59"/>
      <c r="ED23" s="59"/>
      <c r="EE23" s="59"/>
      <c r="EF23" s="59">
        <v>1</v>
      </c>
      <c r="EG23" s="59"/>
      <c r="EH23" s="59"/>
      <c r="EI23" s="59" t="s">
        <v>52</v>
      </c>
      <c r="EJ23" s="59"/>
      <c r="EK23" s="59"/>
      <c r="EL23" s="59" t="s">
        <v>30</v>
      </c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20">
        <f t="shared" si="3"/>
        <v>2</v>
      </c>
      <c r="EZ23" s="29"/>
      <c r="FA23" s="3"/>
      <c r="FB23" s="3"/>
      <c r="FC23" s="3"/>
      <c r="FD23" s="3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</row>
    <row r="24" spans="1:214" ht="19.95" customHeight="1" x14ac:dyDescent="0.4">
      <c r="A24" s="2" t="str">
        <f>Ledenlijst!H22</f>
        <v>Van Endert Sus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 t="s">
        <v>9</v>
      </c>
      <c r="AB24" s="15"/>
      <c r="AC24" s="15"/>
      <c r="AD24" s="15" t="s">
        <v>52</v>
      </c>
      <c r="AE24" s="15"/>
      <c r="AF24" s="15"/>
      <c r="AG24" s="15"/>
      <c r="AH24" s="15"/>
      <c r="AI24" s="15" t="s">
        <v>52</v>
      </c>
      <c r="AJ24" s="15"/>
      <c r="AK24" s="15"/>
      <c r="AL24" s="15" t="s">
        <v>9</v>
      </c>
      <c r="AM24" s="15"/>
      <c r="AN24" s="15"/>
      <c r="AO24" s="15"/>
      <c r="AP24" s="15" t="s">
        <v>38</v>
      </c>
      <c r="AQ24" s="15"/>
      <c r="AR24" s="15"/>
      <c r="AS24" s="15"/>
      <c r="AT24" s="15"/>
      <c r="AU24" s="15"/>
      <c r="AV24" s="15"/>
      <c r="AW24" s="15" t="s">
        <v>0</v>
      </c>
      <c r="AX24" s="15"/>
      <c r="AY24" s="15">
        <v>3</v>
      </c>
      <c r="AZ24" s="15"/>
      <c r="BA24" s="15"/>
      <c r="BB24" s="15"/>
      <c r="BC24" s="15">
        <v>3</v>
      </c>
      <c r="BE24" s="15"/>
      <c r="BF24" s="15" t="s">
        <v>37</v>
      </c>
      <c r="BG24" s="15"/>
      <c r="BH24" s="15" t="s">
        <v>37</v>
      </c>
      <c r="BI24" s="15"/>
      <c r="BJ24" s="15"/>
      <c r="BK24" s="15"/>
      <c r="BL24" s="15">
        <v>3</v>
      </c>
      <c r="BM24" s="15"/>
      <c r="BN24" s="15"/>
      <c r="BO24" s="15"/>
      <c r="BP24" s="15"/>
      <c r="BQ24" s="15" t="s">
        <v>30</v>
      </c>
      <c r="BR24" s="15">
        <v>3</v>
      </c>
      <c r="BS24" s="15"/>
      <c r="BT24" s="15"/>
      <c r="BU24" s="15"/>
      <c r="BV24" s="15"/>
      <c r="BW24" s="15"/>
      <c r="BX24" s="15"/>
      <c r="BY24" s="15"/>
      <c r="BZ24" s="15">
        <v>3</v>
      </c>
      <c r="CA24" s="15"/>
      <c r="CB24" s="15"/>
      <c r="CC24" s="15"/>
      <c r="CD24" s="15"/>
      <c r="CE24" s="15"/>
      <c r="CF24" s="15">
        <v>3</v>
      </c>
      <c r="CG24" s="15"/>
      <c r="CH24" s="15"/>
      <c r="CI24" s="15"/>
      <c r="CJ24" s="15"/>
      <c r="CK24" s="15"/>
      <c r="CL24" s="15"/>
      <c r="CM24" s="16"/>
      <c r="CN24" s="15">
        <v>3</v>
      </c>
      <c r="CO24" s="15"/>
      <c r="CP24" s="15"/>
      <c r="CQ24" s="15"/>
      <c r="CR24" s="15"/>
      <c r="CS24" s="15"/>
      <c r="CT24" s="15"/>
      <c r="CU24" s="15" t="s">
        <v>9</v>
      </c>
      <c r="CV24" s="15" t="s">
        <v>30</v>
      </c>
      <c r="CW24" s="15">
        <v>3</v>
      </c>
      <c r="CX24" s="15"/>
      <c r="CY24" s="15"/>
      <c r="CZ24" s="15"/>
      <c r="DA24" s="15" t="s">
        <v>45</v>
      </c>
      <c r="DB24" s="15">
        <v>3</v>
      </c>
      <c r="DC24" s="15"/>
      <c r="DD24" s="15"/>
      <c r="DE24" s="15"/>
      <c r="DF24" s="15"/>
      <c r="DG24" s="15" t="s">
        <v>37</v>
      </c>
      <c r="DH24" s="15"/>
      <c r="DI24" s="15">
        <v>3</v>
      </c>
      <c r="DJ24" s="15"/>
      <c r="DK24" s="15"/>
      <c r="DL24" s="15"/>
      <c r="DM24" s="15"/>
      <c r="DN24" s="15" t="s">
        <v>38</v>
      </c>
      <c r="DO24" s="15"/>
      <c r="DP24" s="15">
        <v>3</v>
      </c>
      <c r="DQ24" s="15"/>
      <c r="DR24" s="15"/>
      <c r="DS24" s="15"/>
      <c r="DT24" s="15"/>
      <c r="DU24" s="170" t="s">
        <v>45</v>
      </c>
      <c r="DV24" s="15"/>
      <c r="DW24" s="15"/>
      <c r="DX24" s="15"/>
      <c r="DY24" s="59"/>
      <c r="DZ24" s="59"/>
      <c r="EA24" s="59"/>
      <c r="EB24" s="171" t="s">
        <v>45</v>
      </c>
      <c r="EC24" s="59"/>
      <c r="ED24" s="59">
        <v>3</v>
      </c>
      <c r="EE24" s="59"/>
      <c r="EF24" s="59"/>
      <c r="EG24" s="59"/>
      <c r="EH24" s="59"/>
      <c r="EI24" s="171" t="s">
        <v>37</v>
      </c>
      <c r="EJ24" s="59"/>
      <c r="EK24" s="59"/>
      <c r="EL24" s="59"/>
      <c r="EM24" s="59">
        <v>3</v>
      </c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20">
        <f t="shared" si="3"/>
        <v>2</v>
      </c>
      <c r="EZ24" s="29"/>
      <c r="FA24" s="3"/>
      <c r="FB24" s="3"/>
      <c r="FC24" s="3"/>
      <c r="FD24" s="3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</row>
    <row r="25" spans="1:214" ht="20.25" customHeight="1" x14ac:dyDescent="0.4">
      <c r="A25" s="2" t="str">
        <f>Ledenlijst!H23</f>
        <v>Van Engeland Rinus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 t="s">
        <v>329</v>
      </c>
      <c r="U25" s="38" t="s">
        <v>329</v>
      </c>
      <c r="V25" s="38" t="s">
        <v>329</v>
      </c>
      <c r="W25" s="38" t="s">
        <v>329</v>
      </c>
      <c r="X25" s="38" t="s">
        <v>329</v>
      </c>
      <c r="Y25" s="38" t="s">
        <v>329</v>
      </c>
      <c r="Z25" s="38"/>
      <c r="AA25" s="38" t="s">
        <v>329</v>
      </c>
      <c r="AB25" s="15" t="s">
        <v>329</v>
      </c>
      <c r="AC25" s="15" t="s">
        <v>329</v>
      </c>
      <c r="AD25" s="15" t="s">
        <v>329</v>
      </c>
      <c r="AE25" s="15" t="s">
        <v>329</v>
      </c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>
        <v>4</v>
      </c>
      <c r="BA25" s="15"/>
      <c r="BB25" s="15"/>
      <c r="BC25" s="15"/>
      <c r="BD25" s="15"/>
      <c r="BE25" s="15"/>
      <c r="BF25" s="15"/>
      <c r="BG25" s="15"/>
      <c r="BH25" s="15"/>
      <c r="BI25" s="15"/>
      <c r="BJ25" s="15">
        <v>4</v>
      </c>
      <c r="BK25" s="15"/>
      <c r="BL25" s="15"/>
      <c r="BM25" s="15"/>
      <c r="BN25" s="15" t="s">
        <v>66</v>
      </c>
      <c r="BO25" s="15" t="s">
        <v>66</v>
      </c>
      <c r="BP25" s="15"/>
      <c r="BQ25" s="15" t="s">
        <v>30</v>
      </c>
      <c r="BR25" s="15" t="s">
        <v>66</v>
      </c>
      <c r="BS25" s="15" t="s">
        <v>66</v>
      </c>
      <c r="BT25" s="15" t="s">
        <v>66</v>
      </c>
      <c r="BU25" s="15" t="s">
        <v>66</v>
      </c>
      <c r="BV25" s="15" t="s">
        <v>66</v>
      </c>
      <c r="BW25" s="15"/>
      <c r="BX25" s="15" t="s">
        <v>66</v>
      </c>
      <c r="BY25" s="15">
        <v>4</v>
      </c>
      <c r="BZ25" s="15"/>
      <c r="CA25" s="15"/>
      <c r="CB25" s="15"/>
      <c r="CC25" s="15"/>
      <c r="CD25" s="15"/>
      <c r="CE25" s="15"/>
      <c r="CF25" s="15" t="s">
        <v>42</v>
      </c>
      <c r="CG25" s="15"/>
      <c r="CH25" s="15">
        <v>4</v>
      </c>
      <c r="CI25" s="15"/>
      <c r="CJ25" s="15"/>
      <c r="CK25" s="15"/>
      <c r="CL25" s="15"/>
      <c r="CM25" s="16"/>
      <c r="CN25" s="15"/>
      <c r="CO25" s="15"/>
      <c r="CP25" s="15"/>
      <c r="CQ25" s="15"/>
      <c r="CR25" s="15"/>
      <c r="CS25" s="15"/>
      <c r="CT25" s="15"/>
      <c r="CU25" s="15"/>
      <c r="CV25" s="15">
        <v>4</v>
      </c>
      <c r="CW25" s="15"/>
      <c r="CX25" s="15"/>
      <c r="CY25" s="15"/>
      <c r="CZ25" s="15"/>
      <c r="DA25" s="15">
        <v>4</v>
      </c>
      <c r="DB25" s="15"/>
      <c r="DC25" s="15"/>
      <c r="DD25" s="15">
        <v>4</v>
      </c>
      <c r="DE25" s="15"/>
      <c r="DF25" s="15"/>
      <c r="DG25" s="15" t="s">
        <v>30</v>
      </c>
      <c r="DH25" s="15" t="s">
        <v>25</v>
      </c>
      <c r="DI25" s="15"/>
      <c r="DJ25" s="15">
        <v>4</v>
      </c>
      <c r="DL25" s="15"/>
      <c r="DM25" s="15"/>
      <c r="DN25" s="15"/>
      <c r="DO25" s="15">
        <v>4</v>
      </c>
      <c r="DP25" s="15" t="s">
        <v>37</v>
      </c>
      <c r="DQ25" s="15"/>
      <c r="DR25" s="15"/>
      <c r="DS25" s="15"/>
      <c r="DT25" s="15"/>
      <c r="DU25" s="15"/>
      <c r="DV25" s="15">
        <v>4</v>
      </c>
      <c r="DW25" s="15" t="s">
        <v>52</v>
      </c>
      <c r="DX25" s="15"/>
      <c r="DY25" s="59"/>
      <c r="DZ25" s="59"/>
      <c r="EA25" s="59"/>
      <c r="EB25" s="59"/>
      <c r="EC25" s="59"/>
      <c r="ED25" s="59"/>
      <c r="EE25" s="59">
        <v>4</v>
      </c>
      <c r="EF25" s="59"/>
      <c r="EG25" s="59"/>
      <c r="EH25" s="59"/>
      <c r="EI25" s="59"/>
      <c r="EJ25" s="59"/>
      <c r="EK25" s="59" t="s">
        <v>37</v>
      </c>
      <c r="EM25" s="59">
        <v>3</v>
      </c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20">
        <f t="shared" si="3"/>
        <v>1</v>
      </c>
      <c r="EZ25" s="29"/>
      <c r="FA25" s="3"/>
      <c r="FB25" s="3"/>
      <c r="FC25" s="3"/>
      <c r="FD25" s="3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</row>
    <row r="26" spans="1:214" ht="20.25" customHeight="1" x14ac:dyDescent="0.4">
      <c r="A26" s="2" t="str">
        <f>Ledenlijst!H24</f>
        <v>Van Hout Ludo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 t="s">
        <v>0</v>
      </c>
      <c r="V26" s="38"/>
      <c r="W26" s="38"/>
      <c r="X26" s="38"/>
      <c r="Y26" s="38"/>
      <c r="Z26" s="38"/>
      <c r="AA26" s="38"/>
      <c r="AB26" s="15"/>
      <c r="AC26" s="15"/>
      <c r="AD26" s="15" t="s">
        <v>0</v>
      </c>
      <c r="AE26" s="15"/>
      <c r="AF26" s="15"/>
      <c r="AG26" s="15"/>
      <c r="AH26" s="15"/>
      <c r="AI26" s="15" t="s">
        <v>52</v>
      </c>
      <c r="AJ26" s="15"/>
      <c r="AK26" s="15"/>
      <c r="AL26" s="15"/>
      <c r="AM26" s="15"/>
      <c r="AN26" s="15"/>
      <c r="AO26" s="15"/>
      <c r="AP26" s="15" t="s">
        <v>38</v>
      </c>
      <c r="AQ26" s="15"/>
      <c r="AR26" s="15">
        <v>1</v>
      </c>
      <c r="AS26" s="15"/>
      <c r="AT26" s="15"/>
      <c r="AU26" s="15"/>
      <c r="AV26" s="15" t="s">
        <v>52</v>
      </c>
      <c r="AW26" s="15"/>
      <c r="AX26" s="15" t="s">
        <v>47</v>
      </c>
      <c r="AY26" s="15"/>
      <c r="AZ26" s="15"/>
      <c r="BA26" s="15"/>
      <c r="BB26" s="15"/>
      <c r="BC26" s="15"/>
      <c r="BD26" s="15"/>
      <c r="BE26" s="15"/>
      <c r="BF26" s="15"/>
      <c r="BG26" s="15">
        <v>1</v>
      </c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 t="s">
        <v>38</v>
      </c>
      <c r="BT26" s="15"/>
      <c r="BU26" s="15"/>
      <c r="BV26" s="15"/>
      <c r="BW26" s="15"/>
      <c r="BX26" s="15"/>
      <c r="BY26" s="15" t="s">
        <v>38</v>
      </c>
      <c r="BZ26" s="15"/>
      <c r="CA26" s="15"/>
      <c r="CB26" s="15">
        <v>1</v>
      </c>
      <c r="CC26" s="15"/>
      <c r="CD26" s="15"/>
      <c r="CE26" s="15"/>
      <c r="CF26" s="15"/>
      <c r="CG26" s="15" t="s">
        <v>38</v>
      </c>
      <c r="CH26" s="15"/>
      <c r="CI26" s="15"/>
      <c r="CJ26" s="15"/>
      <c r="CK26" s="15"/>
      <c r="CL26" s="15"/>
      <c r="CM26" s="16"/>
      <c r="CN26" s="15" t="s">
        <v>38</v>
      </c>
      <c r="CO26" s="15"/>
      <c r="CP26" s="15"/>
      <c r="CQ26" s="15"/>
      <c r="CR26" s="15"/>
      <c r="CS26" s="15"/>
      <c r="CT26" s="15"/>
      <c r="CU26" s="15" t="s">
        <v>38</v>
      </c>
      <c r="CV26" s="15"/>
      <c r="CW26" s="15"/>
      <c r="CX26" s="15"/>
      <c r="CY26" s="15"/>
      <c r="CZ26" s="15"/>
      <c r="DA26" s="15"/>
      <c r="DB26" s="15"/>
      <c r="DC26" s="15"/>
      <c r="DD26" s="15">
        <v>1</v>
      </c>
      <c r="DE26" s="15"/>
      <c r="DF26" s="15"/>
      <c r="DG26" s="15"/>
      <c r="DH26" s="15"/>
      <c r="DI26" s="15" t="s">
        <v>38</v>
      </c>
      <c r="DJ26" s="15"/>
      <c r="DK26" s="15">
        <v>1</v>
      </c>
      <c r="DL26" s="15"/>
      <c r="DM26" s="15"/>
      <c r="DN26" s="170" t="s">
        <v>38</v>
      </c>
      <c r="DO26" s="15"/>
      <c r="DP26" s="15"/>
      <c r="DQ26" s="15"/>
      <c r="DR26" s="15">
        <v>1</v>
      </c>
      <c r="DS26" s="15"/>
      <c r="DT26" s="15"/>
      <c r="DU26" s="15"/>
      <c r="DV26" s="15"/>
      <c r="DW26" s="15" t="s">
        <v>38</v>
      </c>
      <c r="DX26" s="15">
        <v>1</v>
      </c>
      <c r="DY26" s="59"/>
      <c r="DZ26" s="59"/>
      <c r="EA26" s="59"/>
      <c r="EB26" s="59"/>
      <c r="EC26" s="59"/>
      <c r="ED26" s="59" t="s">
        <v>38</v>
      </c>
      <c r="EE26" s="59"/>
      <c r="EF26" s="59">
        <v>1</v>
      </c>
      <c r="EG26" s="59"/>
      <c r="EH26" s="59"/>
      <c r="EI26" s="59"/>
      <c r="EJ26" s="59" t="s">
        <v>52</v>
      </c>
      <c r="EK26" s="59" t="s">
        <v>38</v>
      </c>
      <c r="EL26" s="59">
        <v>1</v>
      </c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20">
        <f t="shared" si="3"/>
        <v>3</v>
      </c>
      <c r="EZ26" s="29"/>
      <c r="FA26" s="3"/>
      <c r="FB26" s="3"/>
      <c r="FC26" s="3"/>
      <c r="FD26" s="3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</row>
    <row r="27" spans="1:214" ht="19.95" customHeight="1" x14ac:dyDescent="0.4">
      <c r="A27" s="2" t="str">
        <f>Ledenlijst!H25</f>
        <v>Vandeneynde Jacky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 t="s">
        <v>0</v>
      </c>
      <c r="V27" s="38" t="s">
        <v>318</v>
      </c>
      <c r="W27" s="38"/>
      <c r="X27" s="38"/>
      <c r="Y27" s="38"/>
      <c r="Z27" s="38"/>
      <c r="AA27" s="38"/>
      <c r="AB27" s="15"/>
      <c r="AC27" s="15"/>
      <c r="AD27" s="15" t="s">
        <v>0</v>
      </c>
      <c r="AE27" s="15"/>
      <c r="AF27" s="15"/>
      <c r="AG27" s="15"/>
      <c r="AH27" s="15"/>
      <c r="AI27" s="15"/>
      <c r="AJ27" s="15"/>
      <c r="AK27" s="15"/>
      <c r="AL27" s="15" t="s">
        <v>52</v>
      </c>
      <c r="AM27" s="15"/>
      <c r="AN27" s="15"/>
      <c r="AO27" s="15"/>
      <c r="AP27" s="15"/>
      <c r="AQ27" s="15"/>
      <c r="AR27" s="15">
        <v>1</v>
      </c>
      <c r="AS27" s="15"/>
      <c r="AT27" s="15"/>
      <c r="AU27" s="15"/>
      <c r="AV27" s="15"/>
      <c r="AW27" s="15" t="s">
        <v>52</v>
      </c>
      <c r="AX27" s="15" t="s">
        <v>47</v>
      </c>
      <c r="AY27" s="15"/>
      <c r="AZ27" s="15"/>
      <c r="BA27" s="15">
        <v>1</v>
      </c>
      <c r="BB27" s="15"/>
      <c r="BC27" s="15"/>
      <c r="BD27" s="15"/>
      <c r="BE27" s="15" t="s">
        <v>37</v>
      </c>
      <c r="BF27" s="15">
        <v>1</v>
      </c>
      <c r="BG27" s="15" t="s">
        <v>37</v>
      </c>
      <c r="BH27" s="15"/>
      <c r="BI27" s="15"/>
      <c r="BJ27" s="15" t="s">
        <v>38</v>
      </c>
      <c r="BK27" s="15"/>
      <c r="BL27" s="15"/>
      <c r="BM27" s="15">
        <v>1</v>
      </c>
      <c r="BN27" s="15"/>
      <c r="BO27" s="15"/>
      <c r="BP27" s="15"/>
      <c r="BQ27" s="15"/>
      <c r="BR27" s="15"/>
      <c r="BS27" s="15"/>
      <c r="BT27" s="15">
        <v>1</v>
      </c>
      <c r="BU27" s="15"/>
      <c r="BV27" s="15"/>
      <c r="BW27" s="15"/>
      <c r="BX27" s="15"/>
      <c r="BY27" s="15" t="s">
        <v>38</v>
      </c>
      <c r="BZ27" s="15"/>
      <c r="CA27" s="15"/>
      <c r="CB27" s="15"/>
      <c r="CC27" s="15">
        <v>1</v>
      </c>
      <c r="CD27" s="15"/>
      <c r="CE27" s="15"/>
      <c r="CF27" s="15" t="s">
        <v>42</v>
      </c>
      <c r="CG27" s="15" t="s">
        <v>38</v>
      </c>
      <c r="CH27" s="15" t="s">
        <v>57</v>
      </c>
      <c r="CI27" s="15">
        <v>1</v>
      </c>
      <c r="CJ27" s="15"/>
      <c r="CK27" s="15"/>
      <c r="CL27" s="15"/>
      <c r="CM27" s="16"/>
      <c r="CN27" s="15"/>
      <c r="CO27" s="15"/>
      <c r="CP27" s="15"/>
      <c r="CQ27" s="15"/>
      <c r="CR27" s="15"/>
      <c r="CS27" s="15"/>
      <c r="CT27" s="15"/>
      <c r="CU27" s="15" t="s">
        <v>38</v>
      </c>
      <c r="CV27" s="15">
        <v>1</v>
      </c>
      <c r="CW27" s="15"/>
      <c r="CX27" s="15"/>
      <c r="CY27" s="15"/>
      <c r="CZ27" s="15"/>
      <c r="DA27" s="15"/>
      <c r="DB27" s="15"/>
      <c r="DC27" s="15">
        <v>1</v>
      </c>
      <c r="DD27" s="15" t="s">
        <v>38</v>
      </c>
      <c r="DE27" s="15"/>
      <c r="DF27" s="15"/>
      <c r="DG27" s="15"/>
      <c r="DH27" s="15"/>
      <c r="DI27" s="15"/>
      <c r="DJ27" s="15">
        <v>1</v>
      </c>
      <c r="DK27" s="15"/>
      <c r="DL27" s="15"/>
      <c r="DM27" s="15"/>
      <c r="DN27" s="15"/>
      <c r="DO27" s="15"/>
      <c r="DP27" s="15"/>
      <c r="DQ27" s="15">
        <v>1</v>
      </c>
      <c r="DR27" s="15"/>
      <c r="DS27" s="15"/>
      <c r="DT27" s="15"/>
      <c r="DU27" s="15"/>
      <c r="DV27" s="15"/>
      <c r="DW27" s="15"/>
      <c r="DX27" s="15">
        <v>1</v>
      </c>
      <c r="DY27" s="59"/>
      <c r="DZ27" s="59"/>
      <c r="EA27" s="59"/>
      <c r="EB27" s="59"/>
      <c r="EC27" s="59"/>
      <c r="ED27" s="59"/>
      <c r="EE27" s="59"/>
      <c r="EF27" s="59">
        <v>1</v>
      </c>
      <c r="EG27" s="59"/>
      <c r="EH27" s="59"/>
      <c r="EI27" s="59"/>
      <c r="EJ27" s="59"/>
      <c r="EK27" s="59"/>
      <c r="EL27" s="59">
        <v>1</v>
      </c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20">
        <f t="shared" si="3"/>
        <v>2</v>
      </c>
      <c r="EZ27" s="29"/>
      <c r="FA27" s="3"/>
      <c r="FB27" s="3"/>
      <c r="FC27" s="3"/>
      <c r="FD27" s="3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</row>
    <row r="28" spans="1:214" ht="20.25" customHeight="1" x14ac:dyDescent="0.4">
      <c r="A28" s="2" t="str">
        <f>Ledenlijst!H26</f>
        <v>Wouters Guido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 t="s">
        <v>329</v>
      </c>
      <c r="O28" s="38" t="s">
        <v>66</v>
      </c>
      <c r="P28" s="38" t="s">
        <v>66</v>
      </c>
      <c r="Q28" s="38" t="s">
        <v>66</v>
      </c>
      <c r="R28" s="38" t="s">
        <v>66</v>
      </c>
      <c r="S28" s="38" t="s">
        <v>66</v>
      </c>
      <c r="T28" s="38" t="s">
        <v>66</v>
      </c>
      <c r="U28" s="38" t="s">
        <v>66</v>
      </c>
      <c r="V28" s="38" t="s">
        <v>66</v>
      </c>
      <c r="W28" s="38" t="s">
        <v>66</v>
      </c>
      <c r="X28" s="38" t="s">
        <v>66</v>
      </c>
      <c r="Y28" s="38" t="s">
        <v>66</v>
      </c>
      <c r="Z28" s="38" t="s">
        <v>66</v>
      </c>
      <c r="AA28" s="38" t="s">
        <v>66</v>
      </c>
      <c r="AB28" s="15" t="s">
        <v>66</v>
      </c>
      <c r="AC28" s="15" t="s">
        <v>66</v>
      </c>
      <c r="AD28" s="15" t="s">
        <v>66</v>
      </c>
      <c r="AE28" s="15" t="s">
        <v>66</v>
      </c>
      <c r="AF28" s="15" t="s">
        <v>66</v>
      </c>
      <c r="AG28" s="15"/>
      <c r="AH28" s="15"/>
      <c r="AI28" s="15" t="s">
        <v>0</v>
      </c>
      <c r="AJ28" s="15"/>
      <c r="AK28" s="15"/>
      <c r="AL28" s="15" t="s">
        <v>0</v>
      </c>
      <c r="AM28" s="15"/>
      <c r="AN28" s="15"/>
      <c r="AO28" s="15"/>
      <c r="AP28" s="15"/>
      <c r="AQ28" s="15"/>
      <c r="AR28" s="15">
        <v>1</v>
      </c>
      <c r="AS28" s="15"/>
      <c r="AT28" s="15"/>
      <c r="AU28" s="15"/>
      <c r="AV28" s="15"/>
      <c r="AW28" s="15" t="s">
        <v>52</v>
      </c>
      <c r="AX28" s="15" t="s">
        <v>0</v>
      </c>
      <c r="AY28" s="15"/>
      <c r="AZ28" s="15">
        <v>1</v>
      </c>
      <c r="BA28" s="15"/>
      <c r="BB28" s="15"/>
      <c r="BC28" s="15"/>
      <c r="BD28" s="15"/>
      <c r="BE28" s="15"/>
      <c r="BF28" s="15"/>
      <c r="BG28" s="15">
        <v>1</v>
      </c>
      <c r="BH28" s="15"/>
      <c r="BI28" s="15"/>
      <c r="BJ28" s="15" t="s">
        <v>38</v>
      </c>
      <c r="BK28" s="15"/>
      <c r="BL28" s="15"/>
      <c r="BM28" s="15"/>
      <c r="BN28" s="15">
        <v>1</v>
      </c>
      <c r="BO28" s="15"/>
      <c r="BP28" s="15"/>
      <c r="BQ28" s="15"/>
      <c r="BR28" s="15"/>
      <c r="BS28" s="15" t="s">
        <v>38</v>
      </c>
      <c r="BT28" s="15"/>
      <c r="BU28" s="15"/>
      <c r="BV28" s="15">
        <v>1</v>
      </c>
      <c r="BW28" s="15"/>
      <c r="BX28" s="15"/>
      <c r="BY28" s="15">
        <v>4</v>
      </c>
      <c r="BZ28" s="15"/>
      <c r="CA28" s="15"/>
      <c r="CB28" s="15"/>
      <c r="CC28" s="15"/>
      <c r="CD28" s="15"/>
      <c r="CE28" s="15"/>
      <c r="CF28" s="15"/>
      <c r="CG28" s="15"/>
      <c r="CH28" s="15"/>
      <c r="CI28" s="15">
        <v>1</v>
      </c>
      <c r="CJ28" s="15"/>
      <c r="CK28" s="15"/>
      <c r="CL28" s="15"/>
      <c r="CM28" s="16"/>
      <c r="CN28" s="15" t="s">
        <v>38</v>
      </c>
      <c r="CO28" s="15"/>
      <c r="CP28" s="15"/>
      <c r="CQ28" s="15"/>
      <c r="CR28" s="15"/>
      <c r="CS28" s="15"/>
      <c r="CT28" s="15"/>
      <c r="CU28" s="15" t="s">
        <v>9</v>
      </c>
      <c r="CV28" s="15">
        <v>1</v>
      </c>
      <c r="CW28" s="15"/>
      <c r="CX28" s="15"/>
      <c r="CY28" s="15"/>
      <c r="CZ28" s="15"/>
      <c r="DA28" s="15"/>
      <c r="DB28" s="15"/>
      <c r="DC28" s="15"/>
      <c r="DD28" s="15">
        <v>1</v>
      </c>
      <c r="DE28" s="15"/>
      <c r="DF28" s="15" t="s">
        <v>389</v>
      </c>
      <c r="DG28" s="15"/>
      <c r="DH28" s="15"/>
      <c r="DI28" s="15" t="s">
        <v>38</v>
      </c>
      <c r="DJ28" s="15" t="s">
        <v>42</v>
      </c>
      <c r="DK28" s="15">
        <v>1</v>
      </c>
      <c r="DL28" s="15"/>
      <c r="DM28" s="15"/>
      <c r="DN28" s="15"/>
      <c r="DO28" s="15"/>
      <c r="DP28" s="15" t="s">
        <v>52</v>
      </c>
      <c r="DQ28" s="15"/>
      <c r="DR28" s="15">
        <v>1</v>
      </c>
      <c r="DS28" s="15"/>
      <c r="DT28" s="15"/>
      <c r="DU28" s="15"/>
      <c r="DV28" s="15"/>
      <c r="DW28" s="15"/>
      <c r="DX28" s="15">
        <v>1</v>
      </c>
      <c r="DY28" s="59"/>
      <c r="DZ28" s="59"/>
      <c r="EA28" s="59"/>
      <c r="EB28" s="59"/>
      <c r="EC28" s="59"/>
      <c r="ED28" s="59" t="s">
        <v>38</v>
      </c>
      <c r="EE28" s="59" t="s">
        <v>389</v>
      </c>
      <c r="EF28" s="59">
        <v>1</v>
      </c>
      <c r="EG28" s="59"/>
      <c r="EH28" s="59"/>
      <c r="EI28" s="59"/>
      <c r="EJ28" s="59"/>
      <c r="EK28" s="59" t="s">
        <v>38</v>
      </c>
      <c r="EL28" s="59">
        <v>1</v>
      </c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20">
        <f t="shared" si="3"/>
        <v>2</v>
      </c>
      <c r="EZ28" s="29"/>
      <c r="FA28" s="3"/>
      <c r="FB28" s="3"/>
      <c r="FC28" s="3"/>
      <c r="FD28" s="3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</row>
    <row r="29" spans="1:214" ht="20.25" hidden="1" customHeight="1" x14ac:dyDescent="0.4">
      <c r="A29" s="10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6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22"/>
      <c r="EZ29" s="29"/>
      <c r="FA29" s="3"/>
      <c r="FB29" s="3"/>
      <c r="FC29" s="3"/>
      <c r="FD29" s="3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</row>
    <row r="30" spans="1:214" ht="20.25" hidden="1" customHeight="1" x14ac:dyDescent="0.4">
      <c r="A30" s="106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6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22"/>
      <c r="EZ30" s="29"/>
      <c r="FA30" s="3"/>
      <c r="FB30" s="3"/>
      <c r="FC30" s="3"/>
      <c r="FD30" s="3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</row>
    <row r="31" spans="1:214" ht="20.25" hidden="1" customHeight="1" x14ac:dyDescent="0.4">
      <c r="A31" s="106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6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22"/>
      <c r="EZ31" s="29"/>
      <c r="FA31" s="3"/>
      <c r="FB31" s="3"/>
      <c r="FC31" s="3"/>
      <c r="FD31" s="3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</row>
    <row r="32" spans="1:214" ht="20.25" hidden="1" customHeight="1" x14ac:dyDescent="0.4">
      <c r="A32" s="10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6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22"/>
      <c r="EZ32" s="29"/>
      <c r="FA32" s="3"/>
      <c r="FB32" s="3"/>
      <c r="FC32" s="3"/>
      <c r="FD32" s="3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</row>
    <row r="33" spans="1:214" ht="20.25" hidden="1" customHeight="1" x14ac:dyDescent="0.4">
      <c r="A33" s="10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6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20"/>
      <c r="EZ33" s="29"/>
      <c r="FA33" s="3"/>
      <c r="FB33" s="3"/>
      <c r="FC33" s="3"/>
      <c r="FD33" s="3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</row>
    <row r="34" spans="1:214" ht="15" customHeight="1" x14ac:dyDescent="0.3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22"/>
      <c r="EZ34" s="29"/>
      <c r="FA34" s="3"/>
      <c r="FB34" s="3"/>
      <c r="FC34" s="3"/>
      <c r="FD34" s="3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</row>
    <row r="35" spans="1:214" ht="21" x14ac:dyDescent="0.4">
      <c r="A35" s="17" t="s">
        <v>89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 t="s">
        <v>38</v>
      </c>
      <c r="V35" s="38"/>
      <c r="W35" s="38"/>
      <c r="X35" s="38"/>
      <c r="Y35" s="38"/>
      <c r="Z35" s="38"/>
      <c r="AA35" s="38"/>
      <c r="AB35" s="38" t="s">
        <v>318</v>
      </c>
      <c r="AC35" s="38"/>
      <c r="AD35" s="38" t="s">
        <v>38</v>
      </c>
      <c r="AE35" s="38"/>
      <c r="AF35" s="38"/>
      <c r="AG35" s="38"/>
      <c r="AH35" s="38"/>
      <c r="AI35" s="38" t="s">
        <v>38</v>
      </c>
      <c r="AJ35" s="38"/>
      <c r="AK35" s="38"/>
      <c r="AL35" s="38" t="s">
        <v>38</v>
      </c>
      <c r="AM35" s="38"/>
      <c r="AN35" s="38"/>
      <c r="AO35" s="38"/>
      <c r="AP35" s="38"/>
      <c r="AQ35" s="38"/>
      <c r="AR35" s="38">
        <v>1</v>
      </c>
      <c r="AS35" s="38"/>
      <c r="AT35" s="38"/>
      <c r="AU35" s="38"/>
      <c r="AV35" s="38" t="s">
        <v>38</v>
      </c>
      <c r="AW35" s="38" t="s">
        <v>38</v>
      </c>
      <c r="AX35" s="38" t="s">
        <v>38</v>
      </c>
      <c r="AY35" s="38">
        <v>3</v>
      </c>
      <c r="AZ35" s="38">
        <v>1</v>
      </c>
      <c r="BA35" s="38"/>
      <c r="BB35" s="38"/>
      <c r="BC35" s="38">
        <v>3</v>
      </c>
      <c r="BD35" s="38"/>
      <c r="BE35" s="38"/>
      <c r="BF35" s="38"/>
      <c r="BG35" s="38">
        <v>1</v>
      </c>
      <c r="BH35" s="38"/>
      <c r="BI35" s="38"/>
      <c r="BJ35" s="38"/>
      <c r="BK35" s="38">
        <v>2</v>
      </c>
      <c r="BL35" s="38">
        <v>4</v>
      </c>
      <c r="BM35" s="38">
        <v>1</v>
      </c>
      <c r="BN35" s="38"/>
      <c r="BO35" s="38"/>
      <c r="BP35" s="38"/>
      <c r="BQ35" s="38" t="s">
        <v>30</v>
      </c>
      <c r="BR35" s="38"/>
      <c r="BS35" s="38" t="s">
        <v>38</v>
      </c>
      <c r="BT35" s="38">
        <v>1</v>
      </c>
      <c r="BU35" s="38"/>
      <c r="BV35" s="38"/>
      <c r="BW35" s="38"/>
      <c r="BX35" s="38">
        <v>3</v>
      </c>
      <c r="BY35" s="38">
        <v>2</v>
      </c>
      <c r="BZ35" s="38">
        <v>3</v>
      </c>
      <c r="CA35" s="38">
        <v>4</v>
      </c>
      <c r="CB35" s="38">
        <v>1</v>
      </c>
      <c r="CC35" s="38"/>
      <c r="CD35" s="38"/>
      <c r="CE35" s="38" t="s">
        <v>30</v>
      </c>
      <c r="CF35" s="38"/>
      <c r="CG35" s="38" t="s">
        <v>38</v>
      </c>
      <c r="CH35" s="38"/>
      <c r="CI35" s="38">
        <v>1</v>
      </c>
      <c r="CJ35" s="38"/>
      <c r="CK35" s="38"/>
      <c r="CL35" s="38">
        <v>3</v>
      </c>
      <c r="CM35" s="38">
        <v>2</v>
      </c>
      <c r="CN35" s="38">
        <v>3</v>
      </c>
      <c r="CO35" s="38">
        <v>4</v>
      </c>
      <c r="CP35" s="38"/>
      <c r="CQ35" s="38"/>
      <c r="CR35" s="38"/>
      <c r="CS35" s="38"/>
      <c r="CT35" s="38">
        <v>4</v>
      </c>
      <c r="CU35" s="38" t="s">
        <v>38</v>
      </c>
      <c r="CV35" s="38">
        <v>1</v>
      </c>
      <c r="CW35" s="38"/>
      <c r="CX35" s="38"/>
      <c r="CY35" s="38"/>
      <c r="CZ35" s="38">
        <v>3</v>
      </c>
      <c r="DA35" s="38"/>
      <c r="DB35" s="38">
        <v>3</v>
      </c>
      <c r="DC35" s="38"/>
      <c r="DD35" s="38">
        <v>1</v>
      </c>
      <c r="DE35" s="38"/>
      <c r="DF35" s="38"/>
      <c r="DG35" s="38" t="s">
        <v>30</v>
      </c>
      <c r="DH35" s="38">
        <v>2</v>
      </c>
      <c r="DI35" s="38">
        <v>3</v>
      </c>
      <c r="DJ35" s="38">
        <v>1</v>
      </c>
      <c r="DK35" s="15"/>
      <c r="DL35" s="15"/>
      <c r="DM35" s="15"/>
      <c r="DN35" s="15" t="s">
        <v>30</v>
      </c>
      <c r="DO35" s="15">
        <v>3</v>
      </c>
      <c r="DP35" s="38" t="s">
        <v>37</v>
      </c>
      <c r="DQ35" s="38" t="s">
        <v>37</v>
      </c>
      <c r="DR35" s="38">
        <v>1</v>
      </c>
      <c r="DS35" s="38"/>
      <c r="DT35" s="38"/>
      <c r="DU35" s="38" t="s">
        <v>30</v>
      </c>
      <c r="DV35" s="38">
        <v>2</v>
      </c>
      <c r="DW35" s="38" t="s">
        <v>38</v>
      </c>
      <c r="DX35" s="38">
        <v>1</v>
      </c>
      <c r="DY35" s="59"/>
      <c r="DZ35" s="59"/>
      <c r="EA35" s="59"/>
      <c r="EB35" s="59" t="s">
        <v>30</v>
      </c>
      <c r="EC35" s="59">
        <v>2</v>
      </c>
      <c r="ED35" s="59">
        <v>3</v>
      </c>
      <c r="EE35" s="59"/>
      <c r="EF35" s="59">
        <v>1</v>
      </c>
      <c r="EG35" s="59"/>
      <c r="EH35" s="59"/>
      <c r="EI35" s="59" t="s">
        <v>37</v>
      </c>
      <c r="EJ35" s="59">
        <v>4</v>
      </c>
      <c r="EK35" s="59" t="s">
        <v>37</v>
      </c>
      <c r="EL35" s="59">
        <v>1</v>
      </c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20"/>
      <c r="EZ35" s="29"/>
      <c r="FA35" s="3"/>
      <c r="FB35" s="2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</row>
    <row r="36" spans="1:214" ht="21" x14ac:dyDescent="0.4">
      <c r="A36" s="17" t="s">
        <v>90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 t="s">
        <v>38</v>
      </c>
      <c r="V36" s="38"/>
      <c r="W36" s="38"/>
      <c r="X36" s="38"/>
      <c r="Y36" s="38"/>
      <c r="Z36" s="38"/>
      <c r="AA36" s="38"/>
      <c r="AB36" s="38"/>
      <c r="AC36" s="38"/>
      <c r="AD36" s="38" t="s">
        <v>38</v>
      </c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>
        <v>4</v>
      </c>
      <c r="AS36" s="38"/>
      <c r="AT36" s="38"/>
      <c r="AU36" s="38"/>
      <c r="AV36" s="38"/>
      <c r="AW36" s="38">
        <v>2</v>
      </c>
      <c r="AX36" s="38"/>
      <c r="AY36" s="38"/>
      <c r="AZ36" s="38" t="s">
        <v>2</v>
      </c>
      <c r="BA36" s="38"/>
      <c r="BB36" s="38"/>
      <c r="BC36" s="38"/>
      <c r="BD36" s="38"/>
      <c r="BE36" s="38"/>
      <c r="BF36" s="38"/>
      <c r="BG36" s="38" t="s">
        <v>2</v>
      </c>
      <c r="BH36" s="38"/>
      <c r="BI36" s="38"/>
      <c r="BJ36" s="38"/>
      <c r="BK36" s="38"/>
      <c r="BL36" s="38"/>
      <c r="BM36" s="38"/>
      <c r="BN36" s="38"/>
      <c r="BO36" s="38"/>
      <c r="BP36" s="38"/>
      <c r="BQ36" s="38">
        <v>3</v>
      </c>
      <c r="BR36" s="38"/>
      <c r="BS36" s="38"/>
      <c r="BT36" s="38"/>
      <c r="BU36" s="38" t="s">
        <v>2</v>
      </c>
      <c r="BV36" s="38"/>
      <c r="BW36" s="38"/>
      <c r="BX36" s="38"/>
      <c r="BY36" s="38">
        <v>4</v>
      </c>
      <c r="BZ36" s="38"/>
      <c r="CA36" s="38"/>
      <c r="CB36" s="38"/>
      <c r="CC36" s="38"/>
      <c r="CD36" s="38"/>
      <c r="CE36" s="38"/>
      <c r="CF36" s="38"/>
      <c r="CG36" s="38">
        <v>2</v>
      </c>
      <c r="CH36" s="38"/>
      <c r="CI36" s="38"/>
      <c r="CJ36" s="38"/>
      <c r="CK36" s="38"/>
      <c r="CL36" s="38"/>
      <c r="CM36" s="38"/>
      <c r="CN36" s="38" t="s">
        <v>38</v>
      </c>
      <c r="CO36" s="38">
        <v>4</v>
      </c>
      <c r="CP36" s="38"/>
      <c r="CQ36" s="38"/>
      <c r="CR36" s="38"/>
      <c r="CS36" s="38"/>
      <c r="CT36" s="38"/>
      <c r="CU36" s="38"/>
      <c r="CV36" s="38"/>
      <c r="CW36" s="38" t="s">
        <v>2</v>
      </c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>
        <v>4</v>
      </c>
      <c r="DI36" s="38" t="s">
        <v>38</v>
      </c>
      <c r="DJ36" s="38">
        <v>4</v>
      </c>
      <c r="DK36" s="15" t="s">
        <v>2</v>
      </c>
      <c r="DL36" s="15"/>
      <c r="DM36" s="15"/>
      <c r="DN36" s="15"/>
      <c r="DO36" s="15">
        <v>4</v>
      </c>
      <c r="DP36" s="38" t="s">
        <v>37</v>
      </c>
      <c r="DQ36" s="38"/>
      <c r="DR36" s="38" t="s">
        <v>2</v>
      </c>
      <c r="DS36" s="38"/>
      <c r="DT36" s="38"/>
      <c r="DU36" s="38">
        <v>3</v>
      </c>
      <c r="DV36" s="38">
        <v>4</v>
      </c>
      <c r="DW36" s="38" t="s">
        <v>37</v>
      </c>
      <c r="DX36" s="38"/>
      <c r="DY36" s="59"/>
      <c r="DZ36" s="59"/>
      <c r="EA36" s="59"/>
      <c r="EB36" s="59"/>
      <c r="EC36" s="59">
        <v>4</v>
      </c>
      <c r="ED36" s="59" t="s">
        <v>38</v>
      </c>
      <c r="EE36" s="59"/>
      <c r="EF36" s="59"/>
      <c r="EG36" s="59"/>
      <c r="EH36" s="59"/>
      <c r="EI36" s="59"/>
      <c r="EJ36" s="59" t="s">
        <v>37</v>
      </c>
      <c r="EK36" s="59" t="s">
        <v>38</v>
      </c>
      <c r="EL36" s="59"/>
      <c r="EM36" s="59" t="s">
        <v>2</v>
      </c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22"/>
      <c r="EZ36" s="29"/>
      <c r="FA36" s="3"/>
      <c r="FC36" s="3"/>
      <c r="FD36" s="3"/>
      <c r="FE36" s="3"/>
      <c r="FF36" s="3"/>
      <c r="FG36" s="14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</row>
    <row r="37" spans="1:214" ht="21" x14ac:dyDescent="0.4">
      <c r="A37" s="120" t="s">
        <v>117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 t="s">
        <v>72</v>
      </c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 t="s">
        <v>37</v>
      </c>
      <c r="DJ37" s="121"/>
      <c r="DK37" s="122"/>
      <c r="DL37" s="122"/>
      <c r="DM37" s="122"/>
      <c r="DN37" s="122"/>
      <c r="DO37" s="122"/>
      <c r="DP37" s="121"/>
      <c r="DQ37" s="121"/>
      <c r="DR37" s="121"/>
      <c r="DS37" s="121"/>
      <c r="DT37" s="121"/>
      <c r="DU37" s="121"/>
      <c r="DV37" s="121"/>
      <c r="DW37" s="121"/>
      <c r="DX37" s="121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22"/>
      <c r="EZ37" s="29"/>
      <c r="FA37" s="3"/>
      <c r="FC37" s="3"/>
      <c r="FD37" s="3"/>
      <c r="FE37" s="3"/>
      <c r="FF37" s="3"/>
      <c r="FG37" s="14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</row>
    <row r="38" spans="1:214" s="36" customFormat="1" ht="18" customHeight="1" x14ac:dyDescent="0.3">
      <c r="A38" s="127" t="s">
        <v>320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 t="s">
        <v>0</v>
      </c>
      <c r="AS38" s="126"/>
      <c r="AT38" s="126"/>
      <c r="AU38" s="126"/>
      <c r="AV38" s="126"/>
      <c r="AW38" s="126"/>
      <c r="AX38" s="126"/>
      <c r="AY38" s="126"/>
      <c r="AZ38" s="126"/>
      <c r="BA38" s="126" t="s">
        <v>59</v>
      </c>
      <c r="BB38" s="126"/>
      <c r="BC38" s="126"/>
      <c r="BD38" s="126"/>
      <c r="BE38" s="126"/>
      <c r="BF38" s="126" t="s">
        <v>25</v>
      </c>
      <c r="BG38" s="126"/>
      <c r="BH38" s="126"/>
      <c r="BI38" s="126"/>
      <c r="BJ38" s="126"/>
      <c r="BK38" s="126"/>
      <c r="BL38" s="126"/>
      <c r="BM38" s="126" t="s">
        <v>0</v>
      </c>
      <c r="BN38" s="126"/>
      <c r="BO38" s="126"/>
      <c r="BP38" s="126"/>
      <c r="BQ38" s="126"/>
      <c r="BR38" s="126"/>
      <c r="BS38" s="126"/>
      <c r="BT38" s="126" t="s">
        <v>0</v>
      </c>
      <c r="BU38" s="126"/>
      <c r="BV38" s="126"/>
      <c r="BW38" s="126"/>
      <c r="BX38" s="126"/>
      <c r="BY38" s="126"/>
      <c r="BZ38" s="126"/>
      <c r="CA38" s="126"/>
      <c r="CB38" s="126"/>
      <c r="CC38" s="126" t="s">
        <v>59</v>
      </c>
      <c r="CD38" s="126"/>
      <c r="CE38" s="126"/>
      <c r="CF38" s="126"/>
      <c r="CG38" s="126"/>
      <c r="CH38" s="126"/>
      <c r="CI38" s="126" t="s">
        <v>63</v>
      </c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 t="s">
        <v>0</v>
      </c>
      <c r="CW38" s="126"/>
      <c r="CX38" s="126"/>
      <c r="CY38" s="126"/>
      <c r="CZ38" s="126"/>
      <c r="DA38" s="126"/>
      <c r="DB38" s="126"/>
      <c r="DC38" s="126" t="s">
        <v>40</v>
      </c>
      <c r="DD38" s="126"/>
      <c r="DE38" s="126"/>
      <c r="DF38" s="126"/>
      <c r="DG38" s="126"/>
      <c r="DH38" s="126"/>
      <c r="DI38" s="126"/>
      <c r="DJ38" s="126" t="s">
        <v>0</v>
      </c>
      <c r="DK38" s="126"/>
      <c r="DL38" s="126"/>
      <c r="DM38" s="126"/>
      <c r="DN38" s="126"/>
      <c r="DO38" s="126"/>
      <c r="DP38" s="126"/>
      <c r="DQ38" s="126" t="s">
        <v>86</v>
      </c>
      <c r="DR38" s="126"/>
      <c r="DS38" s="126"/>
      <c r="DT38" s="126"/>
      <c r="DU38" s="126"/>
      <c r="DV38" s="126"/>
      <c r="DW38" s="126"/>
      <c r="DX38" s="126" t="s">
        <v>0</v>
      </c>
      <c r="DY38" s="126"/>
      <c r="DZ38" s="126"/>
      <c r="EA38" s="126"/>
      <c r="EB38" s="126"/>
      <c r="EC38" s="126"/>
      <c r="ED38" s="126"/>
      <c r="EE38" s="126"/>
      <c r="EF38" s="126" t="s">
        <v>47</v>
      </c>
      <c r="EG38" s="126"/>
      <c r="EH38" s="126"/>
      <c r="EI38" s="126"/>
      <c r="EJ38" s="126"/>
      <c r="EK38" s="126"/>
      <c r="EL38" s="126" t="s">
        <v>0</v>
      </c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</row>
    <row r="39" spans="1:214" s="36" customFormat="1" ht="18" customHeight="1" x14ac:dyDescent="0.3">
      <c r="A39" s="128" t="s">
        <v>321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 t="s">
        <v>0</v>
      </c>
      <c r="AS39" s="124"/>
      <c r="AT39" s="124"/>
      <c r="AU39" s="124"/>
      <c r="AV39" s="124"/>
      <c r="AW39" s="124"/>
      <c r="AX39" s="124"/>
      <c r="AY39" s="124"/>
      <c r="AZ39" s="124" t="s">
        <v>0</v>
      </c>
      <c r="BA39" s="124"/>
      <c r="BB39" s="124"/>
      <c r="BC39" s="124"/>
      <c r="BD39" s="124"/>
      <c r="BE39" s="124"/>
      <c r="BF39" s="124"/>
      <c r="BG39" s="124" t="s">
        <v>0</v>
      </c>
      <c r="BH39" s="124"/>
      <c r="BI39" s="124"/>
      <c r="BJ39" s="124"/>
      <c r="BK39" s="124"/>
      <c r="BL39" s="124"/>
      <c r="BM39" s="124"/>
      <c r="BN39" s="124" t="s">
        <v>42</v>
      </c>
      <c r="BO39" s="124"/>
      <c r="BP39" s="124"/>
      <c r="BQ39" s="124"/>
      <c r="BR39" s="124"/>
      <c r="BS39" s="124"/>
      <c r="BT39" s="124"/>
      <c r="BU39" s="124"/>
      <c r="BV39" s="124" t="s">
        <v>59</v>
      </c>
      <c r="BW39" s="124"/>
      <c r="BX39" s="124"/>
      <c r="BY39" s="124"/>
      <c r="BZ39" s="124"/>
      <c r="CA39" s="124"/>
      <c r="CB39" s="124" t="s">
        <v>0</v>
      </c>
      <c r="CC39" s="124"/>
      <c r="CD39" s="124"/>
      <c r="CE39" s="124"/>
      <c r="CF39" s="124"/>
      <c r="CG39" s="124"/>
      <c r="CH39" s="124"/>
      <c r="CI39" s="124" t="s">
        <v>0</v>
      </c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 t="s">
        <v>40</v>
      </c>
      <c r="CW39" s="124"/>
      <c r="CX39" s="124"/>
      <c r="CY39" s="124"/>
      <c r="CZ39" s="124"/>
      <c r="DA39" s="124"/>
      <c r="DB39" s="124"/>
      <c r="DC39" s="124"/>
      <c r="DD39" s="124" t="s">
        <v>47</v>
      </c>
      <c r="DE39" s="124"/>
      <c r="DF39" s="124"/>
      <c r="DG39" s="124"/>
      <c r="DH39" s="124"/>
      <c r="DI39" s="124"/>
      <c r="DJ39" s="124"/>
      <c r="DK39" s="124" t="s">
        <v>63</v>
      </c>
      <c r="DL39" s="124"/>
      <c r="DM39" s="124"/>
      <c r="DN39" s="124"/>
      <c r="DO39" s="124"/>
      <c r="DP39" s="124"/>
      <c r="DQ39" s="124"/>
      <c r="DR39" s="124" t="s">
        <v>0</v>
      </c>
      <c r="DS39" s="124"/>
      <c r="DT39" s="124"/>
      <c r="DU39" s="124"/>
      <c r="DV39" s="124"/>
      <c r="DW39" s="124"/>
      <c r="DX39" s="124" t="s">
        <v>86</v>
      </c>
      <c r="DY39" s="124"/>
      <c r="DZ39" s="124"/>
      <c r="EA39" s="124"/>
      <c r="EB39" s="124"/>
      <c r="EC39" s="124"/>
      <c r="ED39" s="124"/>
      <c r="EE39" s="124"/>
      <c r="EF39" s="124" t="s">
        <v>0</v>
      </c>
      <c r="EG39" s="124"/>
      <c r="EH39" s="124"/>
      <c r="EI39" s="124"/>
      <c r="EJ39" s="124"/>
      <c r="EK39" s="124"/>
      <c r="EL39" s="124" t="s">
        <v>0</v>
      </c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</row>
    <row r="40" spans="1:214" s="36" customFormat="1" ht="18" customHeight="1" x14ac:dyDescent="0.3">
      <c r="A40" s="127" t="s">
        <v>322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 t="s">
        <v>0</v>
      </c>
      <c r="AX40" s="126"/>
      <c r="AY40" s="126"/>
      <c r="AZ40" s="126"/>
      <c r="BA40" s="126"/>
      <c r="BB40" s="126"/>
      <c r="BC40" s="126"/>
      <c r="BD40" s="126" t="s">
        <v>25</v>
      </c>
      <c r="BE40" s="126"/>
      <c r="BF40" s="126"/>
      <c r="BG40" s="126"/>
      <c r="BH40" s="126"/>
      <c r="BI40" s="126"/>
      <c r="BJ40" s="126"/>
      <c r="BK40" s="126" t="s">
        <v>0</v>
      </c>
      <c r="BL40" s="126"/>
      <c r="BM40" s="126"/>
      <c r="BN40" s="126"/>
      <c r="BO40" s="126"/>
      <c r="BP40" s="126"/>
      <c r="BQ40" s="126"/>
      <c r="BR40" s="126"/>
      <c r="BS40" s="126" t="s">
        <v>47</v>
      </c>
      <c r="BT40" s="126"/>
      <c r="BU40" s="126"/>
      <c r="BV40" s="126"/>
      <c r="BW40" s="126"/>
      <c r="BX40" s="126"/>
      <c r="BY40" s="126" t="s">
        <v>0</v>
      </c>
      <c r="BZ40" s="126"/>
      <c r="CA40" s="126"/>
      <c r="CB40" s="126"/>
      <c r="CC40" s="126"/>
      <c r="CD40" s="126"/>
      <c r="CE40" s="126"/>
      <c r="CF40" s="126" t="s">
        <v>0</v>
      </c>
      <c r="CG40" s="126"/>
      <c r="CH40" s="126"/>
      <c r="CI40" s="126"/>
      <c r="CJ40" s="126"/>
      <c r="CK40" s="126"/>
      <c r="CL40" s="126"/>
      <c r="CM40" s="126" t="s">
        <v>0</v>
      </c>
      <c r="CN40" s="126"/>
      <c r="CO40" s="126"/>
      <c r="CP40" s="126"/>
      <c r="CQ40" s="126"/>
      <c r="CR40" s="126"/>
      <c r="CS40" s="126"/>
      <c r="CT40" s="126" t="s">
        <v>32</v>
      </c>
      <c r="CU40" s="126"/>
      <c r="CV40" s="126"/>
      <c r="CW40" s="126"/>
      <c r="CX40" s="126"/>
      <c r="CY40" s="126"/>
      <c r="CZ40" s="126"/>
      <c r="DA40" s="126" t="s">
        <v>20</v>
      </c>
      <c r="DB40" s="126"/>
      <c r="DC40" s="126"/>
      <c r="DD40" s="126"/>
      <c r="DE40" s="126"/>
      <c r="DF40" s="126"/>
      <c r="DG40" s="126"/>
      <c r="DH40" s="126" t="s">
        <v>0</v>
      </c>
      <c r="DI40" s="126"/>
      <c r="DJ40" s="126"/>
      <c r="DK40" s="126"/>
      <c r="DL40" s="126"/>
      <c r="DM40" s="126"/>
      <c r="DN40" s="126"/>
      <c r="DO40" s="126" t="s">
        <v>15</v>
      </c>
      <c r="DP40" s="126"/>
      <c r="DQ40" s="126"/>
      <c r="DR40" s="126"/>
      <c r="DS40" s="126"/>
      <c r="DT40" s="126"/>
      <c r="DU40" s="126"/>
      <c r="DV40" s="126" t="s">
        <v>0</v>
      </c>
      <c r="DW40" s="126"/>
      <c r="DX40" s="126"/>
      <c r="DY40" s="126"/>
      <c r="DZ40" s="126"/>
      <c r="EA40" s="126"/>
      <c r="EB40" s="126"/>
      <c r="EC40" s="126" t="s">
        <v>0</v>
      </c>
      <c r="ED40" s="126"/>
      <c r="EE40" s="126"/>
      <c r="EF40" s="126"/>
      <c r="EG40" s="126"/>
      <c r="EH40" s="126"/>
      <c r="EI40" s="126"/>
      <c r="EJ40" s="126" t="s">
        <v>25</v>
      </c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</row>
    <row r="41" spans="1:214" s="36" customFormat="1" ht="18" customHeight="1" x14ac:dyDescent="0.3">
      <c r="A41" s="128" t="s">
        <v>323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 t="s">
        <v>0</v>
      </c>
      <c r="AZ41" s="124"/>
      <c r="BA41" s="124"/>
      <c r="BB41" s="124"/>
      <c r="BC41" s="124" t="s">
        <v>25</v>
      </c>
      <c r="BD41" s="124"/>
      <c r="BE41" s="124"/>
      <c r="BF41" s="124"/>
      <c r="BG41" s="124"/>
      <c r="BH41" s="124"/>
      <c r="BI41" s="124"/>
      <c r="BJ41" s="124"/>
      <c r="BK41" s="124"/>
      <c r="BL41" s="124" t="s">
        <v>25</v>
      </c>
      <c r="BM41" s="124"/>
      <c r="BN41" s="124"/>
      <c r="BO41" s="124"/>
      <c r="BP41" s="124"/>
      <c r="BQ41" s="124"/>
      <c r="BR41" s="124" t="s">
        <v>40</v>
      </c>
      <c r="BS41" s="124"/>
      <c r="BT41" s="124"/>
      <c r="BU41" s="124"/>
      <c r="BV41" s="124"/>
      <c r="BW41" s="124"/>
      <c r="BX41" s="124"/>
      <c r="BY41" s="124"/>
      <c r="BZ41" s="124" t="s">
        <v>61</v>
      </c>
      <c r="CA41" s="124"/>
      <c r="CB41" s="124"/>
      <c r="CC41" s="124"/>
      <c r="CD41" s="124"/>
      <c r="CF41" s="124" t="s">
        <v>47</v>
      </c>
      <c r="CG41" s="124"/>
      <c r="CH41" s="124"/>
      <c r="CI41" s="124"/>
      <c r="CJ41" s="124"/>
      <c r="CK41" s="124"/>
      <c r="CL41" s="124"/>
      <c r="CM41" s="124"/>
      <c r="CN41" s="124" t="s">
        <v>0</v>
      </c>
      <c r="CO41" s="124"/>
      <c r="CP41" s="124"/>
      <c r="CQ41" s="124"/>
      <c r="CR41" s="124"/>
      <c r="CS41" s="124"/>
      <c r="CT41" s="124"/>
      <c r="CU41" s="124"/>
      <c r="CV41" s="124"/>
      <c r="CW41" s="124" t="s">
        <v>9</v>
      </c>
      <c r="CX41" s="124"/>
      <c r="CY41" s="124"/>
      <c r="CZ41" s="124"/>
      <c r="DA41" s="124"/>
      <c r="DB41" s="124" t="s">
        <v>0</v>
      </c>
      <c r="DC41" s="124"/>
      <c r="DD41" s="124"/>
      <c r="DE41" s="124"/>
      <c r="DF41" s="124"/>
      <c r="DG41" s="124"/>
      <c r="DH41" s="124"/>
      <c r="DI41" s="124" t="s">
        <v>0</v>
      </c>
      <c r="DJ41" s="124"/>
      <c r="DK41" s="124"/>
      <c r="DL41" s="124"/>
      <c r="DM41" s="124"/>
      <c r="DN41" s="124"/>
      <c r="DO41" s="124"/>
      <c r="DP41" s="124" t="s">
        <v>20</v>
      </c>
      <c r="DQ41" s="124"/>
      <c r="DR41" s="124"/>
      <c r="DS41" s="124"/>
      <c r="DT41" s="124"/>
      <c r="DU41" s="124" t="s">
        <v>73</v>
      </c>
      <c r="DV41" s="124"/>
      <c r="DW41" s="124"/>
      <c r="DX41" s="124"/>
      <c r="DY41" s="124"/>
      <c r="DZ41" s="124"/>
      <c r="EA41" s="124"/>
      <c r="EB41" s="124"/>
      <c r="EC41" s="124"/>
      <c r="ED41" s="124" t="s">
        <v>0</v>
      </c>
      <c r="EE41" s="124"/>
      <c r="EF41" s="124"/>
      <c r="EG41" s="124"/>
      <c r="EH41" s="124"/>
      <c r="EI41" s="124"/>
      <c r="EJ41" s="124"/>
      <c r="EK41" s="124"/>
      <c r="EL41" s="124"/>
      <c r="EM41" s="124" t="s">
        <v>83</v>
      </c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</row>
    <row r="42" spans="1:214" s="36" customFormat="1" ht="18" customHeight="1" x14ac:dyDescent="0.3">
      <c r="A42" s="127" t="s">
        <v>324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 t="s">
        <v>0</v>
      </c>
      <c r="AZ42" s="126"/>
      <c r="BA42" s="126"/>
      <c r="BB42" s="126"/>
      <c r="BC42" s="126"/>
      <c r="BD42" s="126" t="s">
        <v>15</v>
      </c>
      <c r="BE42" s="126"/>
      <c r="BF42" s="126"/>
      <c r="BG42" s="126"/>
      <c r="BH42" s="126"/>
      <c r="BI42" s="126"/>
      <c r="BJ42" s="126" t="s">
        <v>319</v>
      </c>
      <c r="BK42" s="126"/>
      <c r="BL42" s="126"/>
      <c r="BM42" s="126"/>
      <c r="BN42" s="126"/>
      <c r="BO42" s="126"/>
      <c r="BP42" s="126"/>
      <c r="BQ42" s="126" t="s">
        <v>0</v>
      </c>
      <c r="BR42" s="126"/>
      <c r="BS42" s="126"/>
      <c r="BT42" s="126"/>
      <c r="BU42" s="126"/>
      <c r="BV42" s="126"/>
      <c r="BW42" s="126"/>
      <c r="BX42" s="126" t="s">
        <v>0</v>
      </c>
      <c r="BY42" s="126"/>
      <c r="BZ42" s="126"/>
      <c r="CA42" s="126"/>
      <c r="CB42" s="126"/>
      <c r="CC42" s="126"/>
      <c r="CD42" s="126"/>
      <c r="CE42" s="124" t="s">
        <v>73</v>
      </c>
      <c r="CF42" s="126"/>
      <c r="CG42" s="126"/>
      <c r="CH42" s="126"/>
      <c r="CI42" s="126"/>
      <c r="CJ42" s="126"/>
      <c r="CK42" s="126"/>
      <c r="CL42" s="126" t="s">
        <v>0</v>
      </c>
      <c r="CM42" s="126"/>
      <c r="CN42" s="126"/>
      <c r="CO42" s="126"/>
      <c r="CP42" s="126"/>
      <c r="CQ42" s="126"/>
      <c r="CR42" s="126"/>
      <c r="CS42" s="126"/>
      <c r="CT42" s="126"/>
      <c r="CU42" s="126" t="s">
        <v>20</v>
      </c>
      <c r="CV42" s="126"/>
      <c r="CW42" s="126"/>
      <c r="CX42" s="126"/>
      <c r="CY42" s="126"/>
      <c r="CZ42" s="126" t="s">
        <v>0</v>
      </c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 t="s">
        <v>9</v>
      </c>
      <c r="DL42" s="126"/>
      <c r="DM42" s="126"/>
      <c r="DN42" s="126"/>
      <c r="DO42" s="126" t="s">
        <v>0</v>
      </c>
      <c r="DP42" s="126"/>
      <c r="DQ42" s="126"/>
      <c r="DR42" s="126"/>
      <c r="DS42" s="126"/>
      <c r="DT42" s="126"/>
      <c r="DU42" s="126" t="s">
        <v>0</v>
      </c>
      <c r="DV42" s="126"/>
      <c r="DW42" s="126"/>
      <c r="DX42" s="126"/>
      <c r="DY42" s="126"/>
      <c r="DZ42" s="126"/>
      <c r="EA42" s="126"/>
      <c r="EB42" s="126"/>
      <c r="EC42" s="126"/>
      <c r="ED42" s="126"/>
      <c r="EE42" s="126" t="s">
        <v>79</v>
      </c>
      <c r="EF42" s="126"/>
      <c r="EG42" s="126"/>
      <c r="EH42" s="126"/>
      <c r="EI42" s="126"/>
      <c r="EJ42" s="126" t="s">
        <v>40</v>
      </c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</row>
    <row r="43" spans="1:214" s="36" customFormat="1" ht="18" customHeight="1" x14ac:dyDescent="0.3">
      <c r="A43" s="128" t="s">
        <v>325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 t="s">
        <v>0</v>
      </c>
      <c r="AS43" s="124"/>
      <c r="AT43" s="124"/>
      <c r="AU43" s="124"/>
      <c r="AV43" s="124"/>
      <c r="AW43" s="124"/>
      <c r="AX43" s="124"/>
      <c r="AY43" s="124"/>
      <c r="AZ43" s="124" t="s">
        <v>25</v>
      </c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 t="s">
        <v>0</v>
      </c>
      <c r="BM43" s="124"/>
      <c r="BN43" s="124"/>
      <c r="BO43" s="124"/>
      <c r="BP43" s="124"/>
      <c r="BQ43" s="124"/>
      <c r="BR43" s="124"/>
      <c r="BS43" s="124" t="s">
        <v>25</v>
      </c>
      <c r="BT43" s="124"/>
      <c r="BU43" s="124"/>
      <c r="BV43" s="124"/>
      <c r="BW43" s="124"/>
      <c r="BX43" s="124"/>
      <c r="BY43" s="124"/>
      <c r="BZ43" s="124"/>
      <c r="CA43" s="124" t="s">
        <v>0</v>
      </c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 t="s">
        <v>20</v>
      </c>
      <c r="CW43" s="124"/>
      <c r="CX43" s="124"/>
      <c r="CY43" s="124"/>
      <c r="CZ43" s="124"/>
      <c r="DA43" s="124" t="s">
        <v>72</v>
      </c>
      <c r="DB43" s="124"/>
      <c r="DC43" s="124"/>
      <c r="DD43" s="124"/>
      <c r="DE43" s="124"/>
      <c r="DF43" s="124"/>
      <c r="DG43" s="124"/>
      <c r="DH43" s="124"/>
      <c r="DI43" s="124"/>
      <c r="DJ43" s="124" t="s">
        <v>0</v>
      </c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 t="s">
        <v>0</v>
      </c>
      <c r="DW43" s="124"/>
      <c r="DX43" s="124"/>
      <c r="DY43" s="124"/>
      <c r="DZ43" s="124"/>
      <c r="EA43" s="124"/>
      <c r="EB43" s="124"/>
      <c r="EC43" s="124" t="s">
        <v>0</v>
      </c>
      <c r="ED43" s="124"/>
      <c r="EE43" s="124" t="s">
        <v>25</v>
      </c>
      <c r="EF43" s="124"/>
      <c r="EG43" s="124"/>
      <c r="EH43" s="124"/>
      <c r="EI43" s="124"/>
      <c r="EJ43" s="124"/>
      <c r="EK43" s="124" t="s">
        <v>15</v>
      </c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</row>
    <row r="44" spans="1:214" s="36" customFormat="1" ht="18" customHeight="1" x14ac:dyDescent="0.3">
      <c r="A44" s="127" t="s">
        <v>326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 t="s">
        <v>0</v>
      </c>
      <c r="AS44" s="126"/>
      <c r="AT44" s="126"/>
      <c r="AU44" s="126"/>
      <c r="AV44" s="126"/>
      <c r="AW44" s="126"/>
      <c r="AX44" s="126"/>
      <c r="AY44" s="126"/>
      <c r="AZ44" s="126" t="s">
        <v>25</v>
      </c>
      <c r="BA44" s="126"/>
      <c r="BB44" s="126"/>
      <c r="BC44" s="126"/>
      <c r="BD44" s="126"/>
      <c r="BE44" s="126"/>
      <c r="BF44" s="126"/>
      <c r="BG44" s="126"/>
      <c r="BH44" s="126"/>
      <c r="BI44" s="126"/>
      <c r="BJ44" s="126" t="s">
        <v>9</v>
      </c>
      <c r="BK44" s="126"/>
      <c r="BL44" s="126"/>
      <c r="BM44" s="126"/>
      <c r="BN44" s="126"/>
      <c r="BO44" s="126"/>
      <c r="BP44" s="126"/>
      <c r="BQ44" s="126"/>
      <c r="BR44" s="126" t="s">
        <v>72</v>
      </c>
      <c r="BS44" s="126"/>
      <c r="BT44" s="126"/>
      <c r="BU44" s="126"/>
      <c r="BV44" s="126"/>
      <c r="BW44" s="126"/>
      <c r="BX44" s="126"/>
      <c r="BY44" s="126" t="s">
        <v>0</v>
      </c>
      <c r="BZ44" s="126"/>
      <c r="CA44" s="126"/>
      <c r="CB44" s="126"/>
      <c r="CC44" s="126"/>
      <c r="CD44" s="126"/>
      <c r="CE44" s="126"/>
      <c r="CF44" s="126"/>
      <c r="CG44" s="126"/>
      <c r="CH44" s="126" t="s">
        <v>25</v>
      </c>
      <c r="CI44" s="126"/>
      <c r="CJ44" s="126"/>
      <c r="CK44" s="126"/>
      <c r="CL44" s="126"/>
      <c r="CM44" s="126"/>
      <c r="CN44" s="126"/>
      <c r="CO44" s="126" t="s">
        <v>0</v>
      </c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 t="s">
        <v>25</v>
      </c>
      <c r="DE44" s="126"/>
      <c r="DF44" s="126"/>
      <c r="DG44" s="126"/>
      <c r="DH44" s="126" t="s">
        <v>0</v>
      </c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 t="s">
        <v>0</v>
      </c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 t="s">
        <v>0</v>
      </c>
      <c r="EK44" s="126"/>
      <c r="EL44" s="126"/>
      <c r="EM44" s="126"/>
      <c r="EN44" s="126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</row>
    <row r="45" spans="1:214" s="36" customFormat="1" ht="18" customHeight="1" x14ac:dyDescent="0.3">
      <c r="A45" s="128" t="s">
        <v>327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 t="s">
        <v>68</v>
      </c>
      <c r="BO45" s="124"/>
      <c r="BP45" s="124"/>
      <c r="BQ45" s="124" t="s">
        <v>0</v>
      </c>
      <c r="BR45" s="124"/>
      <c r="BS45" s="124"/>
      <c r="BT45" s="124"/>
      <c r="BU45" s="124"/>
      <c r="BV45" s="124"/>
      <c r="BW45" s="124"/>
      <c r="BX45" s="124"/>
      <c r="BY45" s="124"/>
      <c r="BZ45" s="124" t="s">
        <v>9</v>
      </c>
      <c r="CA45" s="124"/>
      <c r="CB45" s="124"/>
      <c r="CC45" s="124"/>
      <c r="CD45" s="124"/>
      <c r="CE45" s="124" t="s">
        <v>0</v>
      </c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 t="s">
        <v>15</v>
      </c>
      <c r="CW45" s="124"/>
      <c r="CX45" s="124"/>
      <c r="CY45" s="124"/>
      <c r="CZ45" s="124" t="s">
        <v>86</v>
      </c>
      <c r="DA45" s="124"/>
      <c r="DB45" s="124"/>
      <c r="DC45" s="124"/>
      <c r="DD45" s="124"/>
      <c r="DE45" s="124"/>
      <c r="DF45" s="124"/>
      <c r="DG45" s="124" t="s">
        <v>0</v>
      </c>
      <c r="DH45" s="124"/>
      <c r="DI45" s="124"/>
      <c r="DJ45" s="124"/>
      <c r="DK45" s="124"/>
      <c r="DL45" s="124"/>
      <c r="DM45" s="124"/>
      <c r="DN45" s="124" t="s">
        <v>0</v>
      </c>
      <c r="DO45" s="124"/>
      <c r="DP45" s="124"/>
      <c r="DQ45" s="124"/>
      <c r="DR45" s="124"/>
      <c r="DS45" s="124"/>
      <c r="DT45" s="124"/>
      <c r="DU45" s="124" t="s">
        <v>0</v>
      </c>
      <c r="DV45" s="124"/>
      <c r="DW45" s="124"/>
      <c r="DX45" s="124"/>
      <c r="DY45" s="124"/>
      <c r="DZ45" s="124"/>
      <c r="EA45" s="124"/>
      <c r="EB45" s="124" t="s">
        <v>0</v>
      </c>
      <c r="EC45" s="124"/>
      <c r="ED45" s="124"/>
      <c r="EE45" s="124"/>
      <c r="EF45" s="124"/>
      <c r="EG45" s="124"/>
      <c r="EH45" s="124"/>
      <c r="EI45" s="124"/>
      <c r="EJ45" s="124"/>
      <c r="EK45" s="124"/>
      <c r="EL45" s="124" t="s">
        <v>25</v>
      </c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</row>
    <row r="46" spans="1:214" s="36" customFormat="1" ht="18" customHeight="1" x14ac:dyDescent="0.3">
      <c r="A46" s="127" t="s">
        <v>328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 t="s">
        <v>319</v>
      </c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 t="s">
        <v>40</v>
      </c>
      <c r="BK46" s="126"/>
      <c r="BL46" s="126"/>
      <c r="BM46" s="126"/>
      <c r="BN46" s="126"/>
      <c r="BO46" s="126"/>
      <c r="BP46" s="126"/>
      <c r="BQ46" s="126"/>
      <c r="BR46" s="126"/>
      <c r="BS46" s="126" t="s">
        <v>0</v>
      </c>
      <c r="BT46" s="126"/>
      <c r="BU46" s="126"/>
      <c r="BV46" s="126"/>
      <c r="BW46" s="126"/>
      <c r="BX46" s="126"/>
      <c r="BY46" s="126" t="s">
        <v>25</v>
      </c>
      <c r="BZ46" s="126"/>
      <c r="CA46" s="126"/>
      <c r="CB46" s="126"/>
      <c r="CC46" s="126"/>
      <c r="CD46" s="126"/>
      <c r="CE46" s="126"/>
      <c r="CF46" s="126"/>
      <c r="CG46" s="126" t="s">
        <v>0</v>
      </c>
      <c r="CH46" s="126"/>
      <c r="CI46" s="126"/>
      <c r="CJ46" s="126"/>
      <c r="CK46" s="126"/>
      <c r="CL46" s="126"/>
      <c r="CM46" s="126"/>
      <c r="CN46" s="126" t="s">
        <v>0</v>
      </c>
      <c r="CO46" s="126"/>
      <c r="CP46" s="126"/>
      <c r="CQ46" s="126"/>
      <c r="CR46" s="126"/>
      <c r="CS46" s="126"/>
      <c r="CT46" s="126"/>
      <c r="CU46" s="126" t="s">
        <v>0</v>
      </c>
      <c r="CV46" s="126"/>
      <c r="CW46" s="126"/>
      <c r="CX46" s="126"/>
      <c r="CY46" s="126"/>
      <c r="CZ46" s="126"/>
      <c r="DA46" s="126"/>
      <c r="DB46" s="126"/>
      <c r="DC46" s="126"/>
      <c r="DD46" s="126" t="s">
        <v>25</v>
      </c>
      <c r="DE46" s="126"/>
      <c r="DF46" s="126"/>
      <c r="DG46" s="126"/>
      <c r="DH46" s="126"/>
      <c r="DI46" s="126"/>
      <c r="DJ46" s="126"/>
      <c r="DK46" s="126"/>
      <c r="DL46" s="126"/>
      <c r="DM46" s="126"/>
      <c r="DN46" s="126" t="s">
        <v>61</v>
      </c>
      <c r="DO46" s="126"/>
      <c r="DP46" s="126"/>
      <c r="DQ46" s="126"/>
      <c r="DR46" s="126"/>
      <c r="DS46" s="126"/>
      <c r="DT46" s="126"/>
      <c r="DU46" s="126"/>
      <c r="DV46" s="126"/>
      <c r="DW46" s="126" t="s">
        <v>0</v>
      </c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</row>
    <row r="47" spans="1:214" s="36" customFormat="1" ht="16.2" customHeight="1" x14ac:dyDescent="0.3">
      <c r="A47" s="125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4"/>
      <c r="DW47" s="124"/>
      <c r="DX47" s="124"/>
      <c r="DY47" s="124"/>
      <c r="DZ47" s="124"/>
      <c r="EA47" s="124"/>
      <c r="EB47" s="124"/>
      <c r="EC47" s="124"/>
      <c r="ED47" s="124"/>
      <c r="EE47" s="124"/>
      <c r="EF47" s="124"/>
      <c r="EG47" s="124"/>
      <c r="EH47" s="124"/>
      <c r="EI47" s="124"/>
      <c r="EJ47" s="124"/>
      <c r="EK47" s="124"/>
      <c r="EL47" s="124"/>
      <c r="EM47" s="124"/>
      <c r="EN47" s="124"/>
      <c r="EO47" s="124"/>
      <c r="EP47" s="124"/>
      <c r="EQ47" s="124"/>
      <c r="ER47" s="124"/>
      <c r="ES47" s="124"/>
      <c r="ET47" s="124"/>
      <c r="EU47" s="124"/>
      <c r="EV47" s="124"/>
      <c r="EW47" s="124"/>
      <c r="EX47" s="124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</row>
    <row r="48" spans="1:214" ht="32.4" customHeight="1" x14ac:dyDescent="0.4">
      <c r="A48" s="224">
        <f>+A1+153</f>
        <v>45658</v>
      </c>
      <c r="B48" s="210">
        <f>A48</f>
        <v>45658</v>
      </c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56"/>
      <c r="AE48" s="211">
        <f>B48+31</f>
        <v>45689</v>
      </c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2"/>
      <c r="BH48" s="214"/>
      <c r="BI48" s="214"/>
      <c r="BJ48" s="210">
        <f>AE48+30</f>
        <v>45719</v>
      </c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1"/>
      <c r="CK48" s="211"/>
      <c r="CL48" s="211"/>
      <c r="CM48" s="212"/>
      <c r="CN48" s="210">
        <f>BJ48+30</f>
        <v>45749</v>
      </c>
      <c r="CO48" s="211"/>
      <c r="CP48" s="211"/>
      <c r="CQ48" s="211"/>
      <c r="CR48" s="211"/>
      <c r="CS48" s="211"/>
      <c r="CT48" s="211"/>
      <c r="CU48" s="211"/>
      <c r="CV48" s="211"/>
      <c r="CW48" s="211"/>
      <c r="CX48" s="211"/>
      <c r="CY48" s="211"/>
      <c r="CZ48" s="211"/>
      <c r="DA48" s="211"/>
      <c r="DB48" s="211"/>
      <c r="DC48" s="211"/>
      <c r="DD48" s="211"/>
      <c r="DE48" s="211"/>
      <c r="DF48" s="211"/>
      <c r="DG48" s="211"/>
      <c r="DH48" s="211"/>
      <c r="DI48" s="211"/>
      <c r="DJ48" s="211"/>
      <c r="DK48" s="211"/>
      <c r="DL48" s="211"/>
      <c r="DM48" s="211"/>
      <c r="DN48" s="211"/>
      <c r="DO48" s="211"/>
      <c r="DP48" s="211"/>
      <c r="DQ48" s="211"/>
      <c r="DR48" s="212"/>
      <c r="DS48" s="210">
        <f>CN48+31</f>
        <v>45780</v>
      </c>
      <c r="DT48" s="211"/>
      <c r="DU48" s="211"/>
      <c r="DV48" s="211"/>
      <c r="DW48" s="211"/>
      <c r="DX48" s="211"/>
      <c r="DY48" s="211"/>
      <c r="DZ48" s="211"/>
      <c r="EA48" s="211"/>
      <c r="EB48" s="211"/>
      <c r="EC48" s="211"/>
      <c r="ED48" s="211"/>
      <c r="EE48" s="211"/>
      <c r="EF48" s="211"/>
      <c r="EG48" s="211"/>
      <c r="EH48" s="211"/>
      <c r="EI48" s="211"/>
      <c r="EJ48" s="211"/>
      <c r="EK48" s="211"/>
      <c r="EL48" s="211"/>
      <c r="EM48" s="211"/>
      <c r="EN48" s="211"/>
      <c r="EO48" s="211"/>
      <c r="EP48" s="211"/>
      <c r="EQ48" s="211"/>
      <c r="ER48" s="211"/>
      <c r="ES48" s="211"/>
      <c r="ET48" s="211"/>
      <c r="EU48" s="211"/>
      <c r="EV48" s="212"/>
      <c r="EW48" s="210">
        <f>DS48+30</f>
        <v>45810</v>
      </c>
      <c r="EX48" s="211"/>
      <c r="EY48" s="211"/>
      <c r="EZ48" s="211"/>
      <c r="FA48" s="211"/>
      <c r="FB48" s="211"/>
      <c r="FC48" s="211"/>
      <c r="FD48" s="211"/>
      <c r="FE48" s="211"/>
      <c r="FF48" s="211"/>
      <c r="FG48" s="211"/>
      <c r="FH48" s="211"/>
      <c r="FI48" s="211"/>
      <c r="FJ48" s="211"/>
      <c r="FK48" s="211"/>
      <c r="FL48" s="211"/>
      <c r="FM48" s="211"/>
      <c r="FN48" s="211"/>
      <c r="FO48" s="211"/>
      <c r="FP48" s="211"/>
      <c r="FQ48" s="211"/>
      <c r="FR48" s="211"/>
      <c r="FS48" s="211"/>
      <c r="FT48" s="211"/>
      <c r="FU48" s="211"/>
      <c r="FV48" s="211"/>
      <c r="FW48" s="211"/>
      <c r="FX48" s="211"/>
      <c r="FY48" s="211"/>
      <c r="FZ48" s="211"/>
      <c r="GA48" s="212"/>
      <c r="GB48" s="210">
        <f>EW48+31</f>
        <v>45841</v>
      </c>
      <c r="GC48" s="211"/>
      <c r="GD48" s="211"/>
      <c r="GE48" s="211"/>
      <c r="GF48" s="211"/>
      <c r="GG48" s="211"/>
      <c r="GH48" s="211"/>
      <c r="GI48" s="211"/>
      <c r="GJ48" s="211"/>
      <c r="GK48" s="211"/>
      <c r="GL48" s="211"/>
      <c r="GM48" s="211"/>
      <c r="GN48" s="211"/>
      <c r="GO48" s="211"/>
      <c r="GP48" s="211"/>
      <c r="GQ48" s="211"/>
      <c r="GR48" s="211"/>
      <c r="GS48" s="211"/>
      <c r="GT48" s="211"/>
      <c r="GU48" s="211"/>
      <c r="GV48" s="211"/>
      <c r="GW48" s="211"/>
      <c r="GX48" s="211"/>
      <c r="GY48" s="211"/>
      <c r="GZ48" s="211"/>
      <c r="HA48" s="211"/>
      <c r="HB48" s="211"/>
      <c r="HC48" s="211"/>
      <c r="HD48" s="211"/>
      <c r="HE48" s="212"/>
      <c r="HF48" s="56"/>
    </row>
    <row r="49" spans="1:218" s="37" customFormat="1" ht="20.100000000000001" customHeight="1" x14ac:dyDescent="0.3">
      <c r="A49" s="225"/>
      <c r="B49" s="57" t="str">
        <f>VLOOKUP(WEEKDAY(B50,2),Data!$K$2:$L$8,2,0)</f>
        <v>wo</v>
      </c>
      <c r="C49" s="57" t="str">
        <f>VLOOKUP(WEEKDAY(C50,2),Data!$K$2:$L$8,2,0)</f>
        <v>do</v>
      </c>
      <c r="D49" s="57" t="str">
        <f>VLOOKUP(WEEKDAY(D50,2),Data!$K$2:$L$8,2,0)</f>
        <v>vr</v>
      </c>
      <c r="E49" s="57" t="str">
        <f>VLOOKUP(WEEKDAY(E50,2),Data!$K$2:$L$8,2,0)</f>
        <v>za</v>
      </c>
      <c r="F49" s="57" t="str">
        <f>VLOOKUP(WEEKDAY(F50,2),Data!$K$2:$L$8,2,0)</f>
        <v>zo</v>
      </c>
      <c r="G49" s="57" t="str">
        <f>VLOOKUP(WEEKDAY(G50,2),Data!$K$2:$L$8,2,0)</f>
        <v>ma</v>
      </c>
      <c r="H49" s="57" t="str">
        <f>VLOOKUP(WEEKDAY(H50,2),Data!$K$2:$L$8,2,0)</f>
        <v>di</v>
      </c>
      <c r="I49" s="57" t="str">
        <f>VLOOKUP(WEEKDAY(I50,2),Data!$K$2:$L$8,2,0)</f>
        <v>wo</v>
      </c>
      <c r="J49" s="57" t="str">
        <f>VLOOKUP(WEEKDAY(J50,2),Data!$K$2:$L$8,2,0)</f>
        <v>do</v>
      </c>
      <c r="K49" s="57" t="str">
        <f>VLOOKUP(WEEKDAY(K50,2),Data!$K$2:$L$8,2,0)</f>
        <v>vr</v>
      </c>
      <c r="L49" s="57" t="str">
        <f>VLOOKUP(WEEKDAY(L50,2),Data!$K$2:$L$8,2,0)</f>
        <v>za</v>
      </c>
      <c r="M49" s="57" t="str">
        <f>VLOOKUP(WEEKDAY(M50,2),Data!$K$2:$L$8,2,0)</f>
        <v>zo</v>
      </c>
      <c r="N49" s="57" t="str">
        <f>VLOOKUP(WEEKDAY(N50,2),Data!$K$2:$L$8,2,0)</f>
        <v>ma</v>
      </c>
      <c r="O49" s="57" t="str">
        <f>VLOOKUP(WEEKDAY(O50,2),Data!$K$2:$L$8,2,0)</f>
        <v>di</v>
      </c>
      <c r="P49" s="57" t="str">
        <f>VLOOKUP(WEEKDAY(P50,2),Data!$K$2:$L$8,2,0)</f>
        <v>wo</v>
      </c>
      <c r="Q49" s="57" t="str">
        <f>VLOOKUP(WEEKDAY(Q50,2),Data!$K$2:$L$8,2,0)</f>
        <v>do</v>
      </c>
      <c r="R49" s="57" t="str">
        <f>VLOOKUP(WEEKDAY(R50,2),Data!$K$2:$L$8,2,0)</f>
        <v>vr</v>
      </c>
      <c r="S49" s="57" t="str">
        <f>VLOOKUP(WEEKDAY(S50,2),Data!$K$2:$L$8,2,0)</f>
        <v>za</v>
      </c>
      <c r="T49" s="57" t="str">
        <f>VLOOKUP(WEEKDAY(T50,2),Data!$K$2:$L$8,2,0)</f>
        <v>zo</v>
      </c>
      <c r="U49" s="57" t="str">
        <f>VLOOKUP(WEEKDAY(U50,2),Data!$K$2:$L$8,2,0)</f>
        <v>ma</v>
      </c>
      <c r="V49" s="57" t="str">
        <f>VLOOKUP(WEEKDAY(V50,2),Data!$K$2:$L$8,2,0)</f>
        <v>di</v>
      </c>
      <c r="W49" s="57" t="str">
        <f>VLOOKUP(WEEKDAY(W50,2),Data!$K$2:$L$8,2,0)</f>
        <v>wo</v>
      </c>
      <c r="X49" s="57" t="str">
        <f>VLOOKUP(WEEKDAY(X50,2),Data!$K$2:$L$8,2,0)</f>
        <v>do</v>
      </c>
      <c r="Y49" s="57" t="str">
        <f>VLOOKUP(WEEKDAY(Y50,2),Data!$K$2:$L$8,2,0)</f>
        <v>vr</v>
      </c>
      <c r="Z49" s="57" t="str">
        <f>VLOOKUP(WEEKDAY(Z50,2),Data!$K$2:$L$8,2,0)</f>
        <v>za</v>
      </c>
      <c r="AA49" s="57" t="str">
        <f>VLOOKUP(WEEKDAY(AA50,2),Data!$K$2:$L$8,2,0)</f>
        <v>zo</v>
      </c>
      <c r="AB49" s="57" t="str">
        <f>VLOOKUP(WEEKDAY(AB50,2),Data!$K$2:$L$8,2,0)</f>
        <v>ma</v>
      </c>
      <c r="AC49" s="57" t="str">
        <f>VLOOKUP(WEEKDAY(AC50,2),Data!$K$2:$L$8,2,0)</f>
        <v>di</v>
      </c>
      <c r="AD49" s="57" t="str">
        <f>VLOOKUP(WEEKDAY(AD50,2),Data!$K$2:$L$8,2,0)</f>
        <v>wo</v>
      </c>
      <c r="AE49" s="57" t="str">
        <f>VLOOKUP(WEEKDAY(AE50,2),Data!$K$2:$L$8,2,0)</f>
        <v>do</v>
      </c>
      <c r="AF49" s="57" t="str">
        <f>VLOOKUP(WEEKDAY(AF50,2),Data!$K$2:$L$8,2,0)</f>
        <v>vr</v>
      </c>
      <c r="AG49" s="57" t="str">
        <f>VLOOKUP(WEEKDAY(AG50,2),Data!$K$2:$L$8,2,0)</f>
        <v>za</v>
      </c>
      <c r="AH49" s="57" t="str">
        <f>VLOOKUP(WEEKDAY(AH50,2),Data!$K$2:$L$8,2,0)</f>
        <v>zo</v>
      </c>
      <c r="AI49" s="57" t="str">
        <f>VLOOKUP(WEEKDAY(AI50,2),Data!$K$2:$L$8,2,0)</f>
        <v>ma</v>
      </c>
      <c r="AJ49" s="57" t="str">
        <f>VLOOKUP(WEEKDAY(AJ50,2),Data!$K$2:$L$8,2,0)</f>
        <v>di</v>
      </c>
      <c r="AK49" s="57" t="str">
        <f>VLOOKUP(WEEKDAY(AK50,2),Data!$K$2:$L$8,2,0)</f>
        <v>wo</v>
      </c>
      <c r="AL49" s="57" t="str">
        <f>VLOOKUP(WEEKDAY(AL50,2),Data!$K$2:$L$8,2,0)</f>
        <v>do</v>
      </c>
      <c r="AM49" s="57" t="str">
        <f>VLOOKUP(WEEKDAY(AM50,2),Data!$K$2:$L$8,2,0)</f>
        <v>vr</v>
      </c>
      <c r="AN49" s="57" t="str">
        <f>VLOOKUP(WEEKDAY(AN50,2),Data!$K$2:$L$8,2,0)</f>
        <v>za</v>
      </c>
      <c r="AO49" s="57" t="str">
        <f>VLOOKUP(WEEKDAY(AO50,2),Data!$K$2:$L$8,2,0)</f>
        <v>zo</v>
      </c>
      <c r="AP49" s="57" t="str">
        <f>VLOOKUP(WEEKDAY(AP50,2),Data!$K$2:$L$8,2,0)</f>
        <v>ma</v>
      </c>
      <c r="AQ49" s="57" t="str">
        <f>VLOOKUP(WEEKDAY(AQ50,2),Data!$K$2:$L$8,2,0)</f>
        <v>di</v>
      </c>
      <c r="AR49" s="57" t="str">
        <f>VLOOKUP(WEEKDAY(AR50,2),Data!$K$2:$L$8,2,0)</f>
        <v>wo</v>
      </c>
      <c r="AS49" s="57" t="str">
        <f>VLOOKUP(WEEKDAY(AS50,2),Data!$K$2:$L$8,2,0)</f>
        <v>do</v>
      </c>
      <c r="AT49" s="57" t="str">
        <f>VLOOKUP(WEEKDAY(AT50,2),Data!$K$2:$L$8,2,0)</f>
        <v>vr</v>
      </c>
      <c r="AU49" s="57" t="str">
        <f>VLOOKUP(WEEKDAY(AU50,2),Data!$K$2:$L$8,2,0)</f>
        <v>za</v>
      </c>
      <c r="AV49" s="57" t="str">
        <f>VLOOKUP(WEEKDAY(AV50,2),Data!$K$2:$L$8,2,0)</f>
        <v>zo</v>
      </c>
      <c r="AW49" s="57" t="str">
        <f>VLOOKUP(WEEKDAY(AW50,2),Data!$K$2:$L$8,2,0)</f>
        <v>ma</v>
      </c>
      <c r="AX49" s="57" t="str">
        <f>VLOOKUP(WEEKDAY(AX50,2),Data!$K$2:$L$8,2,0)</f>
        <v>di</v>
      </c>
      <c r="AY49" s="57" t="str">
        <f>VLOOKUP(WEEKDAY(AY50,2),Data!$K$2:$L$8,2,0)</f>
        <v>wo</v>
      </c>
      <c r="AZ49" s="57" t="str">
        <f>VLOOKUP(WEEKDAY(AZ50,2),Data!$K$2:$L$8,2,0)</f>
        <v>do</v>
      </c>
      <c r="BA49" s="57" t="str">
        <f>VLOOKUP(WEEKDAY(BA50,2),Data!$K$2:$L$8,2,0)</f>
        <v>vr</v>
      </c>
      <c r="BB49" s="57" t="str">
        <f>VLOOKUP(WEEKDAY(BB50,2),Data!$K$2:$L$8,2,0)</f>
        <v>za</v>
      </c>
      <c r="BC49" s="57" t="str">
        <f>VLOOKUP(WEEKDAY(BC50,2),Data!$K$2:$L$8,2,0)</f>
        <v>zo</v>
      </c>
      <c r="BD49" s="57" t="str">
        <f>VLOOKUP(WEEKDAY(BD50,2),Data!$K$2:$L$8,2,0)</f>
        <v>ma</v>
      </c>
      <c r="BE49" s="57" t="str">
        <f>VLOOKUP(WEEKDAY(BE50,2),Data!$K$2:$L$8,2,0)</f>
        <v>di</v>
      </c>
      <c r="BF49" s="57" t="str">
        <f>VLOOKUP(WEEKDAY(BF50,2),Data!$K$2:$L$8,2,0)</f>
        <v>wo</v>
      </c>
      <c r="BG49" s="57" t="str">
        <f>VLOOKUP(WEEKDAY(BG50,2),Data!$K$2:$L$8,2,0)</f>
        <v>do</v>
      </c>
      <c r="BH49" s="57" t="str">
        <f>VLOOKUP(WEEKDAY(BH50,2),Data!$K$2:$L$8,2,0)</f>
        <v>vr</v>
      </c>
      <c r="BI49" s="57" t="str">
        <f>VLOOKUP(WEEKDAY(BI50,2),Data!$K$2:$L$8,2,0)</f>
        <v>za</v>
      </c>
      <c r="BJ49" s="57" t="str">
        <f>VLOOKUP(WEEKDAY(BJ50,2),Data!$K$2:$L$8,2,0)</f>
        <v>zo</v>
      </c>
      <c r="BK49" s="57" t="str">
        <f>VLOOKUP(WEEKDAY(BK50,2),Data!$K$2:$L$8,2,0)</f>
        <v>ma</v>
      </c>
      <c r="BL49" s="57" t="str">
        <f>VLOOKUP(WEEKDAY(BL50,2),Data!$K$2:$L$8,2,0)</f>
        <v>di</v>
      </c>
      <c r="BM49" s="57" t="str">
        <f>VLOOKUP(WEEKDAY(BM50,2),Data!$K$2:$L$8,2,0)</f>
        <v>wo</v>
      </c>
      <c r="BN49" s="57" t="str">
        <f>VLOOKUP(WEEKDAY(BN50,2),Data!$K$2:$L$8,2,0)</f>
        <v>do</v>
      </c>
      <c r="BO49" s="57" t="str">
        <f>VLOOKUP(WEEKDAY(BO50,2),Data!$K$2:$L$8,2,0)</f>
        <v>vr</v>
      </c>
      <c r="BP49" s="57" t="str">
        <f>VLOOKUP(WEEKDAY(BP50,2),Data!$K$2:$L$8,2,0)</f>
        <v>za</v>
      </c>
      <c r="BQ49" s="57" t="str">
        <f>VLOOKUP(WEEKDAY(BQ50,2),Data!$K$2:$L$8,2,0)</f>
        <v>zo</v>
      </c>
      <c r="BR49" s="57" t="str">
        <f>VLOOKUP(WEEKDAY(BR50,2),Data!$K$2:$L$8,2,0)</f>
        <v>ma</v>
      </c>
      <c r="BS49" s="57" t="str">
        <f>VLOOKUP(WEEKDAY(BS50,2),Data!$K$2:$L$8,2,0)</f>
        <v>di</v>
      </c>
      <c r="BT49" s="57" t="str">
        <f>VLOOKUP(WEEKDAY(BT50,2),Data!$K$2:$L$8,2,0)</f>
        <v>wo</v>
      </c>
      <c r="BU49" s="57" t="str">
        <f>VLOOKUP(WEEKDAY(BU50,2),Data!$K$2:$L$8,2,0)</f>
        <v>do</v>
      </c>
      <c r="BV49" s="57" t="str">
        <f>VLOOKUP(WEEKDAY(BV50,2),Data!$K$2:$L$8,2,0)</f>
        <v>vr</v>
      </c>
      <c r="BW49" s="57" t="str">
        <f>VLOOKUP(WEEKDAY(BW50,2),Data!$K$2:$L$8,2,0)</f>
        <v>za</v>
      </c>
      <c r="BX49" s="57" t="str">
        <f>VLOOKUP(WEEKDAY(BX50,2),Data!$K$2:$L$8,2,0)</f>
        <v>zo</v>
      </c>
      <c r="BY49" s="57" t="str">
        <f>VLOOKUP(WEEKDAY(BY50,2),Data!$K$2:$L$8,2,0)</f>
        <v>ma</v>
      </c>
      <c r="BZ49" s="57" t="str">
        <f>VLOOKUP(WEEKDAY(BZ50,2),Data!$K$2:$L$8,2,0)</f>
        <v>di</v>
      </c>
      <c r="CA49" s="57" t="str">
        <f>VLOOKUP(WEEKDAY(CA50,2),Data!$K$2:$L$8,2,0)</f>
        <v>wo</v>
      </c>
      <c r="CB49" s="57" t="str">
        <f>VLOOKUP(WEEKDAY(CB50,2),Data!$K$2:$L$8,2,0)</f>
        <v>do</v>
      </c>
      <c r="CC49" s="57" t="str">
        <f>VLOOKUP(WEEKDAY(CC50,2),Data!$K$2:$L$8,2,0)</f>
        <v>vr</v>
      </c>
      <c r="CD49" s="57" t="str">
        <f>VLOOKUP(WEEKDAY(CD50,2),Data!$K$2:$L$8,2,0)</f>
        <v>za</v>
      </c>
      <c r="CE49" s="57" t="str">
        <f>VLOOKUP(WEEKDAY(CE50,2),Data!$K$2:$L$8,2,0)</f>
        <v>zo</v>
      </c>
      <c r="CF49" s="57" t="str">
        <f>VLOOKUP(WEEKDAY(CF50,2),Data!$K$2:$L$8,2,0)</f>
        <v>ma</v>
      </c>
      <c r="CG49" s="57" t="str">
        <f>VLOOKUP(WEEKDAY(CG50,2),Data!$K$2:$L$8,2,0)</f>
        <v>di</v>
      </c>
      <c r="CH49" s="57" t="str">
        <f>VLOOKUP(WEEKDAY(CH50,2),Data!$K$2:$L$8,2,0)</f>
        <v>wo</v>
      </c>
      <c r="CI49" s="57" t="str">
        <f>VLOOKUP(WEEKDAY(CI50,2),Data!$K$2:$L$8,2,0)</f>
        <v>do</v>
      </c>
      <c r="CJ49" s="57" t="str">
        <f>VLOOKUP(WEEKDAY(CJ50,2),Data!$K$2:$L$8,2,0)</f>
        <v>vr</v>
      </c>
      <c r="CK49" s="57" t="str">
        <f>VLOOKUP(WEEKDAY(CK50,2),Data!$K$2:$L$8,2,0)</f>
        <v>za</v>
      </c>
      <c r="CL49" s="57" t="str">
        <f>VLOOKUP(WEEKDAY(CL50,2),Data!$K$2:$L$8,2,0)</f>
        <v>zo</v>
      </c>
      <c r="CM49" s="57" t="str">
        <f>VLOOKUP(WEEKDAY(CM50,2),Data!$K$2:$L$8,2,0)</f>
        <v>ma</v>
      </c>
      <c r="CN49" s="57" t="str">
        <f>VLOOKUP(WEEKDAY(CN50,2),Data!$K$2:$L$8,2,0)</f>
        <v>di</v>
      </c>
      <c r="CO49" s="57" t="str">
        <f>VLOOKUP(WEEKDAY(CO50,2),Data!$K$2:$L$8,2,0)</f>
        <v>wo</v>
      </c>
      <c r="CP49" s="57" t="str">
        <f>VLOOKUP(WEEKDAY(CP50,2),Data!$K$2:$L$8,2,0)</f>
        <v>do</v>
      </c>
      <c r="CQ49" s="57" t="str">
        <f>VLOOKUP(WEEKDAY(CQ50,2),Data!$K$2:$L$8,2,0)</f>
        <v>vr</v>
      </c>
      <c r="CR49" s="57" t="str">
        <f>VLOOKUP(WEEKDAY(CR50,2),Data!$K$2:$L$8,2,0)</f>
        <v>za</v>
      </c>
      <c r="CS49" s="57" t="str">
        <f>VLOOKUP(WEEKDAY(CS50,2),Data!$K$2:$L$8,2,0)</f>
        <v>zo</v>
      </c>
      <c r="CT49" s="57" t="str">
        <f>VLOOKUP(WEEKDAY(CT50,2),Data!$K$2:$L$8,2,0)</f>
        <v>ma</v>
      </c>
      <c r="CU49" s="57" t="str">
        <f>VLOOKUP(WEEKDAY(CU50,2),Data!$K$2:$L$8,2,0)</f>
        <v>di</v>
      </c>
      <c r="CV49" s="57" t="str">
        <f>VLOOKUP(WEEKDAY(CV50,2),Data!$K$2:$L$8,2,0)</f>
        <v>wo</v>
      </c>
      <c r="CW49" s="57" t="str">
        <f>VLOOKUP(WEEKDAY(CW50,2),Data!$K$2:$L$8,2,0)</f>
        <v>do</v>
      </c>
      <c r="CX49" s="57" t="str">
        <f>VLOOKUP(WEEKDAY(CX50,2),Data!$K$2:$L$8,2,0)</f>
        <v>vr</v>
      </c>
      <c r="CY49" s="57" t="str">
        <f>VLOOKUP(WEEKDAY(CY50,2),Data!$K$2:$L$8,2,0)</f>
        <v>za</v>
      </c>
      <c r="CZ49" s="57" t="str">
        <f>VLOOKUP(WEEKDAY(CZ50,2),Data!$K$2:$L$8,2,0)</f>
        <v>zo</v>
      </c>
      <c r="DA49" s="57" t="str">
        <f>VLOOKUP(WEEKDAY(DA50,2),Data!$K$2:$L$8,2,0)</f>
        <v>ma</v>
      </c>
      <c r="DB49" s="57" t="str">
        <f>VLOOKUP(WEEKDAY(DB50,2),Data!$K$2:$L$8,2,0)</f>
        <v>di</v>
      </c>
      <c r="DC49" s="57" t="str">
        <f>VLOOKUP(WEEKDAY(DC50,2),Data!$K$2:$L$8,2,0)</f>
        <v>wo</v>
      </c>
      <c r="DD49" s="57" t="str">
        <f>VLOOKUP(WEEKDAY(DD50,2),Data!$K$2:$L$8,2,0)</f>
        <v>do</v>
      </c>
      <c r="DE49" s="57" t="str">
        <f>VLOOKUP(WEEKDAY(DE50,2),Data!$K$2:$L$8,2,0)</f>
        <v>vr</v>
      </c>
      <c r="DF49" s="57" t="str">
        <f>VLOOKUP(WEEKDAY(DF50,2),Data!$K$2:$L$8,2,0)</f>
        <v>za</v>
      </c>
      <c r="DG49" s="57" t="str">
        <f>VLOOKUP(WEEKDAY(DG50,2),Data!$K$2:$L$8,2,0)</f>
        <v>zo</v>
      </c>
      <c r="DH49" s="57" t="str">
        <f>VLOOKUP(WEEKDAY(DH50,2),Data!$K$2:$L$8,2,0)</f>
        <v>ma</v>
      </c>
      <c r="DI49" s="57" t="str">
        <f>VLOOKUP(WEEKDAY(DI50,2),Data!$K$2:$L$8,2,0)</f>
        <v>di</v>
      </c>
      <c r="DJ49" s="57" t="str">
        <f>VLOOKUP(WEEKDAY(DJ50,2),Data!$K$2:$L$8,2,0)</f>
        <v>wo</v>
      </c>
      <c r="DK49" s="57" t="str">
        <f>VLOOKUP(WEEKDAY(DK50,2),Data!$K$2:$L$8,2,0)</f>
        <v>do</v>
      </c>
      <c r="DL49" s="57" t="str">
        <f>VLOOKUP(WEEKDAY(DL50,2),Data!$K$2:$L$8,2,0)</f>
        <v>vr</v>
      </c>
      <c r="DM49" s="57" t="str">
        <f>VLOOKUP(WEEKDAY(DM50,2),Data!$K$2:$L$8,2,0)</f>
        <v>za</v>
      </c>
      <c r="DN49" s="57" t="str">
        <f>VLOOKUP(WEEKDAY(DN50,2),Data!$K$2:$L$8,2,0)</f>
        <v>zo</v>
      </c>
      <c r="DO49" s="57" t="str">
        <f>VLOOKUP(WEEKDAY(DO50,2),Data!$K$2:$L$8,2,0)</f>
        <v>ma</v>
      </c>
      <c r="DP49" s="57" t="str">
        <f>VLOOKUP(WEEKDAY(DP50,2),Data!$K$2:$L$8,2,0)</f>
        <v>di</v>
      </c>
      <c r="DQ49" s="57" t="str">
        <f>VLOOKUP(WEEKDAY(DQ50,2),Data!$K$2:$L$8,2,0)</f>
        <v>wo</v>
      </c>
      <c r="DR49" s="57" t="str">
        <f>VLOOKUP(WEEKDAY(DR50,2),Data!$K$2:$L$8,2,0)</f>
        <v>do</v>
      </c>
      <c r="DS49" s="57" t="str">
        <f>VLOOKUP(WEEKDAY(DS50,2),Data!$K$2:$L$8,2,0)</f>
        <v>vr</v>
      </c>
      <c r="DT49" s="57" t="str">
        <f>VLOOKUP(WEEKDAY(DT50,2),Data!$K$2:$L$8,2,0)</f>
        <v>za</v>
      </c>
      <c r="DU49" s="57" t="str">
        <f>VLOOKUP(WEEKDAY(DU50,2),Data!$K$2:$L$8,2,0)</f>
        <v>zo</v>
      </c>
      <c r="DV49" s="57" t="str">
        <f>VLOOKUP(WEEKDAY(DV50,2),Data!$K$2:$L$8,2,0)</f>
        <v>ma</v>
      </c>
      <c r="DW49" s="57" t="str">
        <f>VLOOKUP(WEEKDAY(DW50,2),Data!$K$2:$L$8,2,0)</f>
        <v>di</v>
      </c>
      <c r="DX49" s="57" t="str">
        <f>VLOOKUP(WEEKDAY(DX50,2),Data!$K$2:$L$8,2,0)</f>
        <v>wo</v>
      </c>
      <c r="DY49" s="57" t="str">
        <f>VLOOKUP(WEEKDAY(DY50,2),Data!$K$2:$L$8,2,0)</f>
        <v>do</v>
      </c>
      <c r="DZ49" s="57" t="str">
        <f>VLOOKUP(WEEKDAY(DZ50,2),Data!$K$2:$L$8,2,0)</f>
        <v>vr</v>
      </c>
      <c r="EA49" s="57" t="str">
        <f>VLOOKUP(WEEKDAY(EA50,2),Data!$K$2:$L$8,2,0)</f>
        <v>za</v>
      </c>
      <c r="EB49" s="57" t="str">
        <f>VLOOKUP(WEEKDAY(EB50,2),Data!$K$2:$L$8,2,0)</f>
        <v>zo</v>
      </c>
      <c r="EC49" s="57" t="str">
        <f>VLOOKUP(WEEKDAY(EC50,2),Data!$K$2:$L$8,2,0)</f>
        <v>ma</v>
      </c>
      <c r="ED49" s="57" t="str">
        <f>VLOOKUP(WEEKDAY(ED50,2),Data!$K$2:$L$8,2,0)</f>
        <v>di</v>
      </c>
      <c r="EE49" s="57" t="str">
        <f>VLOOKUP(WEEKDAY(EE50,2),Data!$K$2:$L$8,2,0)</f>
        <v>wo</v>
      </c>
      <c r="EF49" s="57" t="str">
        <f>VLOOKUP(WEEKDAY(EF50,2),Data!$K$2:$L$8,2,0)</f>
        <v>do</v>
      </c>
      <c r="EG49" s="57" t="str">
        <f>VLOOKUP(WEEKDAY(EG50,2),Data!$K$2:$L$8,2,0)</f>
        <v>vr</v>
      </c>
      <c r="EH49" s="57" t="str">
        <f>VLOOKUP(WEEKDAY(EH50,2),Data!$K$2:$L$8,2,0)</f>
        <v>za</v>
      </c>
      <c r="EI49" s="57" t="str">
        <f>VLOOKUP(WEEKDAY(EI50,2),Data!$K$2:$L$8,2,0)</f>
        <v>zo</v>
      </c>
      <c r="EJ49" s="57" t="str">
        <f>VLOOKUP(WEEKDAY(EJ50,2),Data!$K$2:$L$8,2,0)</f>
        <v>ma</v>
      </c>
      <c r="EK49" s="57" t="str">
        <f>VLOOKUP(WEEKDAY(EK50,2),Data!$K$2:$L$8,2,0)</f>
        <v>di</v>
      </c>
      <c r="EL49" s="57" t="str">
        <f>VLOOKUP(WEEKDAY(EL50,2),Data!$K$2:$L$8,2,0)</f>
        <v>wo</v>
      </c>
      <c r="EM49" s="57" t="str">
        <f>VLOOKUP(WEEKDAY(EM50,2),Data!$K$2:$L$8,2,0)</f>
        <v>do</v>
      </c>
      <c r="EN49" s="57" t="str">
        <f>VLOOKUP(WEEKDAY(EN50,2),Data!$K$2:$L$8,2,0)</f>
        <v>vr</v>
      </c>
      <c r="EO49" s="57" t="str">
        <f>VLOOKUP(WEEKDAY(EO50,2),Data!$K$2:$L$8,2,0)</f>
        <v>za</v>
      </c>
      <c r="EP49" s="57" t="str">
        <f>VLOOKUP(WEEKDAY(EP50,2),Data!$K$2:$L$8,2,0)</f>
        <v>zo</v>
      </c>
      <c r="EQ49" s="57" t="str">
        <f>VLOOKUP(WEEKDAY(EQ50,2),Data!$K$2:$L$8,2,0)</f>
        <v>ma</v>
      </c>
      <c r="ER49" s="57" t="str">
        <f>VLOOKUP(WEEKDAY(ER50,2),Data!$K$2:$L$8,2,0)</f>
        <v>di</v>
      </c>
      <c r="ES49" s="57" t="str">
        <f>VLOOKUP(WEEKDAY(ES50,2),Data!$K$2:$L$8,2,0)</f>
        <v>wo</v>
      </c>
      <c r="ET49" s="57" t="str">
        <f>VLOOKUP(WEEKDAY(ET50,2),Data!$K$2:$L$8,2,0)</f>
        <v>do</v>
      </c>
      <c r="EU49" s="57" t="str">
        <f>VLOOKUP(WEEKDAY(EU50,2),Data!$K$2:$L$8,2,0)</f>
        <v>vr</v>
      </c>
      <c r="EV49" s="57" t="str">
        <f>VLOOKUP(WEEKDAY(EV50,2),Data!$K$2:$L$8,2,0)</f>
        <v>za</v>
      </c>
      <c r="EW49" s="57" t="str">
        <f>VLOOKUP(WEEKDAY(EW50,2),Data!$K$2:$L$8,2,0)</f>
        <v>zo</v>
      </c>
      <c r="EX49" s="57" t="str">
        <f>VLOOKUP(WEEKDAY(EX50,2),Data!$K$2:$L$8,2,0)</f>
        <v>ma</v>
      </c>
      <c r="EY49" s="57" t="str">
        <f>VLOOKUP(WEEKDAY(EY50,2),Data!$K$2:$L$8,2,0)</f>
        <v>di</v>
      </c>
      <c r="EZ49" s="57" t="str">
        <f>VLOOKUP(WEEKDAY(EZ50,2),Data!$K$2:$L$8,2,0)</f>
        <v>wo</v>
      </c>
      <c r="FA49" s="57" t="str">
        <f>VLOOKUP(WEEKDAY(FA50,2),Data!$K$2:$L$8,2,0)</f>
        <v>do</v>
      </c>
      <c r="FB49" s="57" t="str">
        <f>VLOOKUP(WEEKDAY(FB50,2),Data!$K$2:$L$8,2,0)</f>
        <v>vr</v>
      </c>
      <c r="FC49" s="57" t="str">
        <f>VLOOKUP(WEEKDAY(FC50,2),Data!$K$2:$L$8,2,0)</f>
        <v>za</v>
      </c>
      <c r="FD49" s="57" t="str">
        <f>VLOOKUP(WEEKDAY(FD50,2),Data!$K$2:$L$8,2,0)</f>
        <v>zo</v>
      </c>
      <c r="FE49" s="57" t="str">
        <f>VLOOKUP(WEEKDAY(FE50,2),Data!$K$2:$L$8,2,0)</f>
        <v>ma</v>
      </c>
      <c r="FF49" s="57" t="str">
        <f>VLOOKUP(WEEKDAY(FF50,2),Data!$K$2:$L$8,2,0)</f>
        <v>di</v>
      </c>
      <c r="FG49" s="57" t="str">
        <f>VLOOKUP(WEEKDAY(FG50,2),Data!$K$2:$L$8,2,0)</f>
        <v>wo</v>
      </c>
      <c r="FH49" s="57" t="str">
        <f>VLOOKUP(WEEKDAY(FH50,2),Data!$K$2:$L$8,2,0)</f>
        <v>do</v>
      </c>
      <c r="FI49" s="57" t="str">
        <f>VLOOKUP(WEEKDAY(FI50,2),Data!$K$2:$L$8,2,0)</f>
        <v>vr</v>
      </c>
      <c r="FJ49" s="57" t="str">
        <f>VLOOKUP(WEEKDAY(FJ50,2),Data!$K$2:$L$8,2,0)</f>
        <v>za</v>
      </c>
      <c r="FK49" s="57" t="str">
        <f>VLOOKUP(WEEKDAY(FK50,2),Data!$K$2:$L$8,2,0)</f>
        <v>zo</v>
      </c>
      <c r="FL49" s="57" t="str">
        <f>VLOOKUP(WEEKDAY(FL50,2),Data!$K$2:$L$8,2,0)</f>
        <v>ma</v>
      </c>
      <c r="FM49" s="57" t="str">
        <f>VLOOKUP(WEEKDAY(FM50,2),Data!$K$2:$L$8,2,0)</f>
        <v>di</v>
      </c>
      <c r="FN49" s="57" t="str">
        <f>VLOOKUP(WEEKDAY(FN50,2),Data!$K$2:$L$8,2,0)</f>
        <v>wo</v>
      </c>
      <c r="FO49" s="57" t="str">
        <f>VLOOKUP(WEEKDAY(FO50,2),Data!$K$2:$L$8,2,0)</f>
        <v>do</v>
      </c>
      <c r="FP49" s="57" t="str">
        <f>VLOOKUP(WEEKDAY(FP50,2),Data!$K$2:$L$8,2,0)</f>
        <v>vr</v>
      </c>
      <c r="FQ49" s="57" t="str">
        <f>VLOOKUP(WEEKDAY(FQ50,2),Data!$K$2:$L$8,2,0)</f>
        <v>za</v>
      </c>
      <c r="FR49" s="57" t="str">
        <f>VLOOKUP(WEEKDAY(FR50,2),Data!$K$2:$L$8,2,0)</f>
        <v>zo</v>
      </c>
      <c r="FS49" s="57" t="str">
        <f>VLOOKUP(WEEKDAY(FS50,2),Data!$K$2:$L$8,2,0)</f>
        <v>ma</v>
      </c>
      <c r="FT49" s="57" t="str">
        <f>VLOOKUP(WEEKDAY(FT50,2),Data!$K$2:$L$8,2,0)</f>
        <v>di</v>
      </c>
      <c r="FU49" s="57" t="str">
        <f>VLOOKUP(WEEKDAY(FU50,2),Data!$K$2:$L$8,2,0)</f>
        <v>wo</v>
      </c>
      <c r="FV49" s="57" t="str">
        <f>VLOOKUP(WEEKDAY(FV50,2),Data!$K$2:$L$8,2,0)</f>
        <v>do</v>
      </c>
      <c r="FW49" s="57" t="str">
        <f>VLOOKUP(WEEKDAY(FW50,2),Data!$K$2:$L$8,2,0)</f>
        <v>vr</v>
      </c>
      <c r="FX49" s="57" t="str">
        <f>VLOOKUP(WEEKDAY(FX50,2),Data!$K$2:$L$8,2,0)</f>
        <v>za</v>
      </c>
      <c r="FY49" s="57" t="str">
        <f>VLOOKUP(WEEKDAY(FY50,2),Data!$K$2:$L$8,2,0)</f>
        <v>zo</v>
      </c>
      <c r="FZ49" s="57" t="str">
        <f>VLOOKUP(WEEKDAY(FZ50,2),Data!$K$2:$L$8,2,0)</f>
        <v>ma</v>
      </c>
      <c r="GA49" s="57" t="str">
        <f>VLOOKUP(WEEKDAY(GA50,2),Data!$K$2:$L$8,2,0)</f>
        <v>di</v>
      </c>
      <c r="GB49" s="57" t="str">
        <f>VLOOKUP(WEEKDAY(GB50,2),Data!$K$2:$L$8,2,0)</f>
        <v>wo</v>
      </c>
      <c r="GC49" s="57" t="str">
        <f>VLOOKUP(WEEKDAY(GC50,2),Data!$K$2:$L$8,2,0)</f>
        <v>do</v>
      </c>
      <c r="GD49" s="57" t="str">
        <f>VLOOKUP(WEEKDAY(GD50,2),Data!$K$2:$L$8,2,0)</f>
        <v>vr</v>
      </c>
      <c r="GE49" s="57" t="str">
        <f>VLOOKUP(WEEKDAY(GE50,2),Data!$K$2:$L$8,2,0)</f>
        <v>za</v>
      </c>
      <c r="GF49" s="57" t="str">
        <f>VLOOKUP(WEEKDAY(GF50,2),Data!$K$2:$L$8,2,0)</f>
        <v>zo</v>
      </c>
      <c r="GG49" s="57" t="str">
        <f>VLOOKUP(WEEKDAY(GG50,2),Data!$K$2:$L$8,2,0)</f>
        <v>ma</v>
      </c>
      <c r="GH49" s="57" t="str">
        <f>VLOOKUP(WEEKDAY(GH50,2),Data!$K$2:$L$8,2,0)</f>
        <v>di</v>
      </c>
      <c r="GI49" s="57" t="str">
        <f>VLOOKUP(WEEKDAY(GI50,2),Data!$K$2:$L$8,2,0)</f>
        <v>wo</v>
      </c>
      <c r="GJ49" s="57" t="str">
        <f>VLOOKUP(WEEKDAY(GJ50,2),Data!$K$2:$L$8,2,0)</f>
        <v>do</v>
      </c>
      <c r="GK49" s="57" t="str">
        <f>VLOOKUP(WEEKDAY(GK50,2),Data!$K$2:$L$8,2,0)</f>
        <v>vr</v>
      </c>
      <c r="GL49" s="57" t="str">
        <f>VLOOKUP(WEEKDAY(GL50,2),Data!$K$2:$L$8,2,0)</f>
        <v>za</v>
      </c>
      <c r="GM49" s="57" t="str">
        <f>VLOOKUP(WEEKDAY(GM50,2),Data!$K$2:$L$8,2,0)</f>
        <v>zo</v>
      </c>
      <c r="GN49" s="57" t="str">
        <f>VLOOKUP(WEEKDAY(GN50,2),Data!$K$2:$L$8,2,0)</f>
        <v>ma</v>
      </c>
      <c r="GO49" s="57" t="str">
        <f>VLOOKUP(WEEKDAY(GO50,2),Data!$K$2:$L$8,2,0)</f>
        <v>di</v>
      </c>
      <c r="GP49" s="57" t="str">
        <f>VLOOKUP(WEEKDAY(GP50,2),Data!$K$2:$L$8,2,0)</f>
        <v>wo</v>
      </c>
      <c r="GQ49" s="57" t="str">
        <f>VLOOKUP(WEEKDAY(GQ50,2),Data!$K$2:$L$8,2,0)</f>
        <v>do</v>
      </c>
      <c r="GR49" s="57" t="str">
        <f>VLOOKUP(WEEKDAY(GR50,2),Data!$K$2:$L$8,2,0)</f>
        <v>vr</v>
      </c>
      <c r="GS49" s="57" t="str">
        <f>VLOOKUP(WEEKDAY(GS50,2),Data!$K$2:$L$8,2,0)</f>
        <v>za</v>
      </c>
      <c r="GT49" s="57" t="str">
        <f>VLOOKUP(WEEKDAY(GT50,2),Data!$K$2:$L$8,2,0)</f>
        <v>zo</v>
      </c>
      <c r="GU49" s="57" t="str">
        <f>VLOOKUP(WEEKDAY(GU50,2),Data!$K$2:$L$8,2,0)</f>
        <v>ma</v>
      </c>
      <c r="GV49" s="57" t="str">
        <f>VLOOKUP(WEEKDAY(GV50,2),Data!$K$2:$L$8,2,0)</f>
        <v>di</v>
      </c>
      <c r="GW49" s="57" t="str">
        <f>VLOOKUP(WEEKDAY(GW50,2),Data!$K$2:$L$8,2,0)</f>
        <v>wo</v>
      </c>
      <c r="GX49" s="57" t="str">
        <f>VLOOKUP(WEEKDAY(GX50,2),Data!$K$2:$L$8,2,0)</f>
        <v>do</v>
      </c>
      <c r="GY49" s="57" t="str">
        <f>VLOOKUP(WEEKDAY(GY50,2),Data!$K$2:$L$8,2,0)</f>
        <v>vr</v>
      </c>
      <c r="GZ49" s="57" t="str">
        <f>VLOOKUP(WEEKDAY(GZ50,2),Data!$K$2:$L$8,2,0)</f>
        <v>za</v>
      </c>
      <c r="HA49" s="57" t="str">
        <f>VLOOKUP(WEEKDAY(HA50,2),Data!$K$2:$L$8,2,0)</f>
        <v>zo</v>
      </c>
      <c r="HB49" s="57" t="str">
        <f>VLOOKUP(WEEKDAY(HB50,2),Data!$K$2:$L$8,2,0)</f>
        <v>ma</v>
      </c>
      <c r="HC49" s="57" t="str">
        <f>VLOOKUP(WEEKDAY(HC50,2),Data!$K$2:$L$8,2,0)</f>
        <v>di</v>
      </c>
      <c r="HD49" s="57" t="str">
        <f>VLOOKUP(WEEKDAY(HD50,2),Data!$K$2:$L$8,2,0)</f>
        <v>wo</v>
      </c>
      <c r="HE49" s="57" t="str">
        <f>VLOOKUP(WEEKDAY(HE50,2),Data!$K$2:$L$8,2,0)</f>
        <v>do</v>
      </c>
      <c r="HF49" s="57" t="str">
        <f>VLOOKUP(WEEKDAY(HF50,2),Data!$K$2:$L$8,2,0)</f>
        <v>vr</v>
      </c>
    </row>
    <row r="50" spans="1:218" s="37" customFormat="1" ht="20.100000000000001" customHeight="1" x14ac:dyDescent="0.3">
      <c r="A50" s="226"/>
      <c r="B50" s="58">
        <f>+A48</f>
        <v>45658</v>
      </c>
      <c r="C50" s="58">
        <f>B50+1</f>
        <v>45659</v>
      </c>
      <c r="D50" s="58">
        <f t="shared" ref="D50:AC50" si="4">C50+1</f>
        <v>45660</v>
      </c>
      <c r="E50" s="58">
        <f t="shared" si="4"/>
        <v>45661</v>
      </c>
      <c r="F50" s="58">
        <f t="shared" si="4"/>
        <v>45662</v>
      </c>
      <c r="G50" s="58">
        <f t="shared" si="4"/>
        <v>45663</v>
      </c>
      <c r="H50" s="58">
        <f t="shared" si="4"/>
        <v>45664</v>
      </c>
      <c r="I50" s="58">
        <f t="shared" si="4"/>
        <v>45665</v>
      </c>
      <c r="J50" s="58">
        <f t="shared" si="4"/>
        <v>45666</v>
      </c>
      <c r="K50" s="58">
        <f t="shared" si="4"/>
        <v>45667</v>
      </c>
      <c r="L50" s="58">
        <f t="shared" si="4"/>
        <v>45668</v>
      </c>
      <c r="M50" s="58">
        <f t="shared" si="4"/>
        <v>45669</v>
      </c>
      <c r="N50" s="58">
        <f t="shared" si="4"/>
        <v>45670</v>
      </c>
      <c r="O50" s="58">
        <f t="shared" si="4"/>
        <v>45671</v>
      </c>
      <c r="P50" s="58">
        <f t="shared" si="4"/>
        <v>45672</v>
      </c>
      <c r="Q50" s="58">
        <f t="shared" si="4"/>
        <v>45673</v>
      </c>
      <c r="R50" s="58">
        <f t="shared" si="4"/>
        <v>45674</v>
      </c>
      <c r="S50" s="58">
        <f t="shared" si="4"/>
        <v>45675</v>
      </c>
      <c r="T50" s="58">
        <f t="shared" si="4"/>
        <v>45676</v>
      </c>
      <c r="U50" s="58">
        <f t="shared" si="4"/>
        <v>45677</v>
      </c>
      <c r="V50" s="58">
        <f t="shared" si="4"/>
        <v>45678</v>
      </c>
      <c r="W50" s="58">
        <f t="shared" si="4"/>
        <v>45679</v>
      </c>
      <c r="X50" s="58">
        <f t="shared" si="4"/>
        <v>45680</v>
      </c>
      <c r="Y50" s="58">
        <f t="shared" si="4"/>
        <v>45681</v>
      </c>
      <c r="Z50" s="58">
        <f t="shared" si="4"/>
        <v>45682</v>
      </c>
      <c r="AA50" s="58">
        <f t="shared" si="4"/>
        <v>45683</v>
      </c>
      <c r="AB50" s="58">
        <f t="shared" si="4"/>
        <v>45684</v>
      </c>
      <c r="AC50" s="58">
        <f t="shared" si="4"/>
        <v>45685</v>
      </c>
      <c r="AD50" s="58">
        <f t="shared" ref="AD50:CO50" si="5">AC50+1</f>
        <v>45686</v>
      </c>
      <c r="AE50" s="58">
        <f t="shared" si="5"/>
        <v>45687</v>
      </c>
      <c r="AF50" s="58">
        <f t="shared" si="5"/>
        <v>45688</v>
      </c>
      <c r="AG50" s="58">
        <f t="shared" si="5"/>
        <v>45689</v>
      </c>
      <c r="AH50" s="58">
        <f t="shared" si="5"/>
        <v>45690</v>
      </c>
      <c r="AI50" s="58">
        <f t="shared" si="5"/>
        <v>45691</v>
      </c>
      <c r="AJ50" s="58">
        <f t="shared" si="5"/>
        <v>45692</v>
      </c>
      <c r="AK50" s="58">
        <f t="shared" si="5"/>
        <v>45693</v>
      </c>
      <c r="AL50" s="58">
        <f t="shared" si="5"/>
        <v>45694</v>
      </c>
      <c r="AM50" s="58">
        <f t="shared" si="5"/>
        <v>45695</v>
      </c>
      <c r="AN50" s="58">
        <f t="shared" si="5"/>
        <v>45696</v>
      </c>
      <c r="AO50" s="58">
        <f t="shared" si="5"/>
        <v>45697</v>
      </c>
      <c r="AP50" s="58">
        <f t="shared" si="5"/>
        <v>45698</v>
      </c>
      <c r="AQ50" s="58">
        <f t="shared" si="5"/>
        <v>45699</v>
      </c>
      <c r="AR50" s="58">
        <f t="shared" si="5"/>
        <v>45700</v>
      </c>
      <c r="AS50" s="58">
        <f t="shared" si="5"/>
        <v>45701</v>
      </c>
      <c r="AT50" s="58">
        <f t="shared" si="5"/>
        <v>45702</v>
      </c>
      <c r="AU50" s="58">
        <f t="shared" si="5"/>
        <v>45703</v>
      </c>
      <c r="AV50" s="58">
        <f t="shared" si="5"/>
        <v>45704</v>
      </c>
      <c r="AW50" s="58">
        <f t="shared" si="5"/>
        <v>45705</v>
      </c>
      <c r="AX50" s="58">
        <f t="shared" si="5"/>
        <v>45706</v>
      </c>
      <c r="AY50" s="58">
        <f t="shared" si="5"/>
        <v>45707</v>
      </c>
      <c r="AZ50" s="58">
        <f t="shared" si="5"/>
        <v>45708</v>
      </c>
      <c r="BA50" s="58">
        <f t="shared" si="5"/>
        <v>45709</v>
      </c>
      <c r="BB50" s="58">
        <f t="shared" si="5"/>
        <v>45710</v>
      </c>
      <c r="BC50" s="58">
        <f t="shared" si="5"/>
        <v>45711</v>
      </c>
      <c r="BD50" s="58">
        <f t="shared" si="5"/>
        <v>45712</v>
      </c>
      <c r="BE50" s="58">
        <f t="shared" si="5"/>
        <v>45713</v>
      </c>
      <c r="BF50" s="58">
        <f t="shared" si="5"/>
        <v>45714</v>
      </c>
      <c r="BG50" s="58">
        <f t="shared" si="5"/>
        <v>45715</v>
      </c>
      <c r="BH50" s="58">
        <f t="shared" si="5"/>
        <v>45716</v>
      </c>
      <c r="BI50" s="58">
        <f t="shared" si="5"/>
        <v>45717</v>
      </c>
      <c r="BJ50" s="58">
        <f t="shared" si="5"/>
        <v>45718</v>
      </c>
      <c r="BK50" s="58">
        <f t="shared" si="5"/>
        <v>45719</v>
      </c>
      <c r="BL50" s="58">
        <f t="shared" si="5"/>
        <v>45720</v>
      </c>
      <c r="BM50" s="58">
        <f t="shared" si="5"/>
        <v>45721</v>
      </c>
      <c r="BN50" s="58">
        <f t="shared" si="5"/>
        <v>45722</v>
      </c>
      <c r="BO50" s="58">
        <f t="shared" si="5"/>
        <v>45723</v>
      </c>
      <c r="BP50" s="58">
        <f t="shared" si="5"/>
        <v>45724</v>
      </c>
      <c r="BQ50" s="58">
        <f t="shared" si="5"/>
        <v>45725</v>
      </c>
      <c r="BR50" s="58">
        <f t="shared" si="5"/>
        <v>45726</v>
      </c>
      <c r="BS50" s="58">
        <f t="shared" si="5"/>
        <v>45727</v>
      </c>
      <c r="BT50" s="58">
        <f t="shared" si="5"/>
        <v>45728</v>
      </c>
      <c r="BU50" s="58">
        <f t="shared" si="5"/>
        <v>45729</v>
      </c>
      <c r="BV50" s="58">
        <f t="shared" si="5"/>
        <v>45730</v>
      </c>
      <c r="BW50" s="58">
        <f t="shared" si="5"/>
        <v>45731</v>
      </c>
      <c r="BX50" s="58">
        <f t="shared" si="5"/>
        <v>45732</v>
      </c>
      <c r="BY50" s="58">
        <f t="shared" si="5"/>
        <v>45733</v>
      </c>
      <c r="BZ50" s="58">
        <f t="shared" si="5"/>
        <v>45734</v>
      </c>
      <c r="CA50" s="58">
        <f t="shared" si="5"/>
        <v>45735</v>
      </c>
      <c r="CB50" s="58">
        <f t="shared" si="5"/>
        <v>45736</v>
      </c>
      <c r="CC50" s="58">
        <f t="shared" si="5"/>
        <v>45737</v>
      </c>
      <c r="CD50" s="58">
        <f t="shared" si="5"/>
        <v>45738</v>
      </c>
      <c r="CE50" s="58">
        <f t="shared" si="5"/>
        <v>45739</v>
      </c>
      <c r="CF50" s="58">
        <f t="shared" si="5"/>
        <v>45740</v>
      </c>
      <c r="CG50" s="58">
        <f t="shared" si="5"/>
        <v>45741</v>
      </c>
      <c r="CH50" s="58">
        <f t="shared" si="5"/>
        <v>45742</v>
      </c>
      <c r="CI50" s="58">
        <f t="shared" si="5"/>
        <v>45743</v>
      </c>
      <c r="CJ50" s="58">
        <f t="shared" si="5"/>
        <v>45744</v>
      </c>
      <c r="CK50" s="58">
        <f t="shared" si="5"/>
        <v>45745</v>
      </c>
      <c r="CL50" s="58">
        <f t="shared" si="5"/>
        <v>45746</v>
      </c>
      <c r="CM50" s="58">
        <f t="shared" si="5"/>
        <v>45747</v>
      </c>
      <c r="CN50" s="58">
        <f t="shared" si="5"/>
        <v>45748</v>
      </c>
      <c r="CO50" s="58">
        <f t="shared" si="5"/>
        <v>45749</v>
      </c>
      <c r="CP50" s="58">
        <f t="shared" ref="CP50:FA50" si="6">CO50+1</f>
        <v>45750</v>
      </c>
      <c r="CQ50" s="58">
        <f t="shared" si="6"/>
        <v>45751</v>
      </c>
      <c r="CR50" s="58">
        <f t="shared" si="6"/>
        <v>45752</v>
      </c>
      <c r="CS50" s="58">
        <f t="shared" si="6"/>
        <v>45753</v>
      </c>
      <c r="CT50" s="58">
        <f t="shared" si="6"/>
        <v>45754</v>
      </c>
      <c r="CU50" s="58">
        <f t="shared" si="6"/>
        <v>45755</v>
      </c>
      <c r="CV50" s="58">
        <f t="shared" si="6"/>
        <v>45756</v>
      </c>
      <c r="CW50" s="58">
        <f t="shared" si="6"/>
        <v>45757</v>
      </c>
      <c r="CX50" s="58">
        <f t="shared" si="6"/>
        <v>45758</v>
      </c>
      <c r="CY50" s="58">
        <f t="shared" si="6"/>
        <v>45759</v>
      </c>
      <c r="CZ50" s="58">
        <f t="shared" si="6"/>
        <v>45760</v>
      </c>
      <c r="DA50" s="58">
        <f t="shared" si="6"/>
        <v>45761</v>
      </c>
      <c r="DB50" s="58">
        <f t="shared" si="6"/>
        <v>45762</v>
      </c>
      <c r="DC50" s="58">
        <f t="shared" si="6"/>
        <v>45763</v>
      </c>
      <c r="DD50" s="58">
        <f t="shared" si="6"/>
        <v>45764</v>
      </c>
      <c r="DE50" s="58">
        <f t="shared" si="6"/>
        <v>45765</v>
      </c>
      <c r="DF50" s="58">
        <f t="shared" si="6"/>
        <v>45766</v>
      </c>
      <c r="DG50" s="58">
        <f t="shared" si="6"/>
        <v>45767</v>
      </c>
      <c r="DH50" s="58">
        <f t="shared" si="6"/>
        <v>45768</v>
      </c>
      <c r="DI50" s="58">
        <f t="shared" si="6"/>
        <v>45769</v>
      </c>
      <c r="DJ50" s="58">
        <f t="shared" si="6"/>
        <v>45770</v>
      </c>
      <c r="DK50" s="58">
        <f t="shared" si="6"/>
        <v>45771</v>
      </c>
      <c r="DL50" s="58">
        <f t="shared" si="6"/>
        <v>45772</v>
      </c>
      <c r="DM50" s="58">
        <f t="shared" si="6"/>
        <v>45773</v>
      </c>
      <c r="DN50" s="58">
        <f t="shared" si="6"/>
        <v>45774</v>
      </c>
      <c r="DO50" s="58">
        <f t="shared" si="6"/>
        <v>45775</v>
      </c>
      <c r="DP50" s="58">
        <f t="shared" si="6"/>
        <v>45776</v>
      </c>
      <c r="DQ50" s="58">
        <f t="shared" si="6"/>
        <v>45777</v>
      </c>
      <c r="DR50" s="58">
        <f t="shared" si="6"/>
        <v>45778</v>
      </c>
      <c r="DS50" s="58">
        <f t="shared" si="6"/>
        <v>45779</v>
      </c>
      <c r="DT50" s="58">
        <f t="shared" si="6"/>
        <v>45780</v>
      </c>
      <c r="DU50" s="58">
        <f t="shared" si="6"/>
        <v>45781</v>
      </c>
      <c r="DV50" s="58">
        <f t="shared" si="6"/>
        <v>45782</v>
      </c>
      <c r="DW50" s="58">
        <f t="shared" si="6"/>
        <v>45783</v>
      </c>
      <c r="DX50" s="58">
        <f t="shared" si="6"/>
        <v>45784</v>
      </c>
      <c r="DY50" s="58">
        <f t="shared" si="6"/>
        <v>45785</v>
      </c>
      <c r="DZ50" s="58">
        <f t="shared" si="6"/>
        <v>45786</v>
      </c>
      <c r="EA50" s="58">
        <f t="shared" si="6"/>
        <v>45787</v>
      </c>
      <c r="EB50" s="58">
        <f t="shared" si="6"/>
        <v>45788</v>
      </c>
      <c r="EC50" s="58">
        <f t="shared" si="6"/>
        <v>45789</v>
      </c>
      <c r="ED50" s="58">
        <f t="shared" si="6"/>
        <v>45790</v>
      </c>
      <c r="EE50" s="58">
        <f t="shared" si="6"/>
        <v>45791</v>
      </c>
      <c r="EF50" s="58">
        <f t="shared" si="6"/>
        <v>45792</v>
      </c>
      <c r="EG50" s="58">
        <f t="shared" si="6"/>
        <v>45793</v>
      </c>
      <c r="EH50" s="58">
        <f t="shared" si="6"/>
        <v>45794</v>
      </c>
      <c r="EI50" s="58">
        <f t="shared" si="6"/>
        <v>45795</v>
      </c>
      <c r="EJ50" s="58">
        <f t="shared" si="6"/>
        <v>45796</v>
      </c>
      <c r="EK50" s="58">
        <f t="shared" si="6"/>
        <v>45797</v>
      </c>
      <c r="EL50" s="58">
        <f t="shared" si="6"/>
        <v>45798</v>
      </c>
      <c r="EM50" s="58">
        <f t="shared" si="6"/>
        <v>45799</v>
      </c>
      <c r="EN50" s="58">
        <f t="shared" si="6"/>
        <v>45800</v>
      </c>
      <c r="EO50" s="58">
        <f t="shared" si="6"/>
        <v>45801</v>
      </c>
      <c r="EP50" s="58">
        <f t="shared" si="6"/>
        <v>45802</v>
      </c>
      <c r="EQ50" s="58">
        <f t="shared" si="6"/>
        <v>45803</v>
      </c>
      <c r="ER50" s="58">
        <f t="shared" si="6"/>
        <v>45804</v>
      </c>
      <c r="ES50" s="58">
        <f t="shared" si="6"/>
        <v>45805</v>
      </c>
      <c r="ET50" s="58">
        <f t="shared" si="6"/>
        <v>45806</v>
      </c>
      <c r="EU50" s="58">
        <f t="shared" si="6"/>
        <v>45807</v>
      </c>
      <c r="EV50" s="58">
        <f t="shared" si="6"/>
        <v>45808</v>
      </c>
      <c r="EW50" s="58">
        <f t="shared" si="6"/>
        <v>45809</v>
      </c>
      <c r="EX50" s="58">
        <f t="shared" si="6"/>
        <v>45810</v>
      </c>
      <c r="EY50" s="58">
        <f t="shared" si="6"/>
        <v>45811</v>
      </c>
      <c r="EZ50" s="58">
        <f t="shared" si="6"/>
        <v>45812</v>
      </c>
      <c r="FA50" s="58">
        <f t="shared" si="6"/>
        <v>45813</v>
      </c>
      <c r="FB50" s="58">
        <f t="shared" ref="FB50:HF50" si="7">FA50+1</f>
        <v>45814</v>
      </c>
      <c r="FC50" s="58">
        <f t="shared" si="7"/>
        <v>45815</v>
      </c>
      <c r="FD50" s="58">
        <f t="shared" si="7"/>
        <v>45816</v>
      </c>
      <c r="FE50" s="58">
        <f t="shared" si="7"/>
        <v>45817</v>
      </c>
      <c r="FF50" s="58">
        <f t="shared" si="7"/>
        <v>45818</v>
      </c>
      <c r="FG50" s="58">
        <f t="shared" si="7"/>
        <v>45819</v>
      </c>
      <c r="FH50" s="58">
        <f t="shared" si="7"/>
        <v>45820</v>
      </c>
      <c r="FI50" s="58">
        <f t="shared" si="7"/>
        <v>45821</v>
      </c>
      <c r="FJ50" s="58">
        <f t="shared" si="7"/>
        <v>45822</v>
      </c>
      <c r="FK50" s="58">
        <f t="shared" si="7"/>
        <v>45823</v>
      </c>
      <c r="FL50" s="58">
        <f t="shared" si="7"/>
        <v>45824</v>
      </c>
      <c r="FM50" s="58">
        <f t="shared" si="7"/>
        <v>45825</v>
      </c>
      <c r="FN50" s="58">
        <f t="shared" si="7"/>
        <v>45826</v>
      </c>
      <c r="FO50" s="58">
        <f t="shared" si="7"/>
        <v>45827</v>
      </c>
      <c r="FP50" s="58">
        <f t="shared" si="7"/>
        <v>45828</v>
      </c>
      <c r="FQ50" s="58">
        <f t="shared" si="7"/>
        <v>45829</v>
      </c>
      <c r="FR50" s="58">
        <f t="shared" si="7"/>
        <v>45830</v>
      </c>
      <c r="FS50" s="58">
        <f t="shared" si="7"/>
        <v>45831</v>
      </c>
      <c r="FT50" s="58">
        <f t="shared" si="7"/>
        <v>45832</v>
      </c>
      <c r="FU50" s="58">
        <f t="shared" si="7"/>
        <v>45833</v>
      </c>
      <c r="FV50" s="58">
        <f t="shared" si="7"/>
        <v>45834</v>
      </c>
      <c r="FW50" s="58">
        <f t="shared" si="7"/>
        <v>45835</v>
      </c>
      <c r="FX50" s="58">
        <f t="shared" si="7"/>
        <v>45836</v>
      </c>
      <c r="FY50" s="58">
        <f t="shared" si="7"/>
        <v>45837</v>
      </c>
      <c r="FZ50" s="58">
        <f t="shared" si="7"/>
        <v>45838</v>
      </c>
      <c r="GA50" s="58">
        <f t="shared" si="7"/>
        <v>45839</v>
      </c>
      <c r="GB50" s="58">
        <f t="shared" si="7"/>
        <v>45840</v>
      </c>
      <c r="GC50" s="58">
        <f t="shared" si="7"/>
        <v>45841</v>
      </c>
      <c r="GD50" s="58">
        <f t="shared" si="7"/>
        <v>45842</v>
      </c>
      <c r="GE50" s="58">
        <f t="shared" si="7"/>
        <v>45843</v>
      </c>
      <c r="GF50" s="58">
        <f t="shared" si="7"/>
        <v>45844</v>
      </c>
      <c r="GG50" s="58">
        <f t="shared" si="7"/>
        <v>45845</v>
      </c>
      <c r="GH50" s="58">
        <f t="shared" si="7"/>
        <v>45846</v>
      </c>
      <c r="GI50" s="58">
        <f t="shared" si="7"/>
        <v>45847</v>
      </c>
      <c r="GJ50" s="58">
        <f t="shared" si="7"/>
        <v>45848</v>
      </c>
      <c r="GK50" s="58">
        <f t="shared" si="7"/>
        <v>45849</v>
      </c>
      <c r="GL50" s="58">
        <f t="shared" si="7"/>
        <v>45850</v>
      </c>
      <c r="GM50" s="58">
        <f t="shared" si="7"/>
        <v>45851</v>
      </c>
      <c r="GN50" s="58">
        <f t="shared" si="7"/>
        <v>45852</v>
      </c>
      <c r="GO50" s="58">
        <f t="shared" si="7"/>
        <v>45853</v>
      </c>
      <c r="GP50" s="58">
        <f t="shared" si="7"/>
        <v>45854</v>
      </c>
      <c r="GQ50" s="58">
        <f t="shared" si="7"/>
        <v>45855</v>
      </c>
      <c r="GR50" s="58">
        <f t="shared" si="7"/>
        <v>45856</v>
      </c>
      <c r="GS50" s="58">
        <f t="shared" si="7"/>
        <v>45857</v>
      </c>
      <c r="GT50" s="58">
        <f t="shared" si="7"/>
        <v>45858</v>
      </c>
      <c r="GU50" s="58">
        <f t="shared" si="7"/>
        <v>45859</v>
      </c>
      <c r="GV50" s="58">
        <f t="shared" si="7"/>
        <v>45860</v>
      </c>
      <c r="GW50" s="58">
        <f t="shared" si="7"/>
        <v>45861</v>
      </c>
      <c r="GX50" s="58">
        <f t="shared" si="7"/>
        <v>45862</v>
      </c>
      <c r="GY50" s="58">
        <f t="shared" si="7"/>
        <v>45863</v>
      </c>
      <c r="GZ50" s="58">
        <f t="shared" si="7"/>
        <v>45864</v>
      </c>
      <c r="HA50" s="58">
        <f t="shared" si="7"/>
        <v>45865</v>
      </c>
      <c r="HB50" s="58">
        <f t="shared" si="7"/>
        <v>45866</v>
      </c>
      <c r="HC50" s="58">
        <f t="shared" si="7"/>
        <v>45867</v>
      </c>
      <c r="HD50" s="58">
        <f t="shared" si="7"/>
        <v>45868</v>
      </c>
      <c r="HE50" s="58">
        <f t="shared" si="7"/>
        <v>45869</v>
      </c>
      <c r="HF50" s="58">
        <f t="shared" si="7"/>
        <v>45870</v>
      </c>
      <c r="HG50" s="47"/>
      <c r="HH50" s="47"/>
      <c r="HI50" s="47"/>
      <c r="HJ50" s="47"/>
    </row>
    <row r="51" spans="1:218" ht="21" x14ac:dyDescent="0.4">
      <c r="A51" s="2" t="str">
        <f>Ledenlijst!H2</f>
        <v>Arjan Ben</v>
      </c>
      <c r="B51" s="63"/>
      <c r="C51" s="63"/>
      <c r="D51" s="63"/>
      <c r="E51" s="63"/>
      <c r="F51" s="63"/>
      <c r="G51" s="64"/>
      <c r="H51" s="74"/>
      <c r="I51" s="63"/>
      <c r="J51" s="64">
        <v>4</v>
      </c>
      <c r="K51" s="63"/>
      <c r="L51" s="63"/>
      <c r="M51" s="63"/>
      <c r="N51" s="64"/>
      <c r="O51" s="63">
        <v>2</v>
      </c>
      <c r="P51" s="63"/>
      <c r="Q51" s="63"/>
      <c r="R51" s="63"/>
      <c r="S51" s="63"/>
      <c r="T51" s="63"/>
      <c r="U51" s="64"/>
      <c r="V51" s="63">
        <v>2</v>
      </c>
      <c r="W51" s="63"/>
      <c r="X51" s="63"/>
      <c r="Y51" s="63"/>
      <c r="Z51" s="63"/>
      <c r="AA51" s="63"/>
      <c r="AB51" s="64" t="s">
        <v>66</v>
      </c>
      <c r="AC51" s="63" t="s">
        <v>66</v>
      </c>
      <c r="AD51" s="63" t="s">
        <v>66</v>
      </c>
      <c r="AE51" s="63" t="s">
        <v>66</v>
      </c>
      <c r="AF51" s="63" t="s">
        <v>66</v>
      </c>
      <c r="AG51" s="63"/>
      <c r="AH51" s="63"/>
      <c r="AI51" s="64" t="s">
        <v>66</v>
      </c>
      <c r="AJ51" s="63" t="s">
        <v>66</v>
      </c>
      <c r="AK51" s="63" t="s">
        <v>66</v>
      </c>
      <c r="AL51" s="63" t="s">
        <v>66</v>
      </c>
      <c r="AM51" s="63" t="s">
        <v>66</v>
      </c>
      <c r="AN51" s="63"/>
      <c r="AO51" s="63"/>
      <c r="AP51" s="64" t="s">
        <v>66</v>
      </c>
      <c r="AQ51" s="63" t="s">
        <v>66</v>
      </c>
      <c r="AR51" s="63" t="s">
        <v>66</v>
      </c>
      <c r="AS51" s="63" t="s">
        <v>66</v>
      </c>
      <c r="AT51" s="63" t="s">
        <v>66</v>
      </c>
      <c r="AU51" s="63" t="s">
        <v>66</v>
      </c>
      <c r="AV51" s="63"/>
      <c r="AW51" s="63" t="s">
        <v>66</v>
      </c>
      <c r="AX51" s="63" t="s">
        <v>66</v>
      </c>
      <c r="AY51" s="63" t="s">
        <v>66</v>
      </c>
      <c r="AZ51" s="63">
        <v>2</v>
      </c>
      <c r="BA51" s="63" t="s">
        <v>66</v>
      </c>
      <c r="BB51" s="63" t="s">
        <v>66</v>
      </c>
      <c r="BC51" s="63"/>
      <c r="BD51" s="64" t="s">
        <v>66</v>
      </c>
      <c r="BE51" s="63" t="s">
        <v>66</v>
      </c>
      <c r="BF51" s="63"/>
      <c r="BG51" s="63" t="s">
        <v>66</v>
      </c>
      <c r="BH51" s="63" t="s">
        <v>66</v>
      </c>
      <c r="BI51" s="63"/>
      <c r="BJ51" s="63"/>
      <c r="BK51" s="63" t="s">
        <v>66</v>
      </c>
      <c r="BL51" s="63" t="s">
        <v>329</v>
      </c>
      <c r="BM51" s="64" t="s">
        <v>329</v>
      </c>
      <c r="BN51" s="63" t="s">
        <v>329</v>
      </c>
      <c r="BO51" s="63" t="s">
        <v>329</v>
      </c>
      <c r="BP51" s="63"/>
      <c r="BQ51" s="63"/>
      <c r="BR51" s="64" t="s">
        <v>329</v>
      </c>
      <c r="BS51" s="63" t="s">
        <v>329</v>
      </c>
      <c r="BT51" s="63" t="s">
        <v>329</v>
      </c>
      <c r="BU51" s="63" t="s">
        <v>329</v>
      </c>
      <c r="BV51" s="38" t="s">
        <v>329</v>
      </c>
      <c r="BW51" s="38" t="s">
        <v>329</v>
      </c>
      <c r="BX51" s="15"/>
      <c r="BY51" s="21"/>
      <c r="BZ51" s="40"/>
      <c r="CA51" s="38"/>
      <c r="CB51" s="38"/>
      <c r="CC51" s="38"/>
      <c r="CD51" s="38"/>
      <c r="CE51" s="38"/>
      <c r="CF51" s="40"/>
      <c r="CG51" s="38"/>
      <c r="CH51" s="38">
        <v>2</v>
      </c>
      <c r="CI51" s="38"/>
      <c r="CJ51" s="38" t="s">
        <v>388</v>
      </c>
      <c r="CK51" s="38"/>
      <c r="CL51" s="38"/>
      <c r="CM51" s="38"/>
      <c r="CN51" s="39"/>
      <c r="CO51" s="38"/>
      <c r="CP51" s="38"/>
      <c r="CQ51" s="38"/>
      <c r="CR51" s="38"/>
      <c r="CS51" s="38"/>
      <c r="CT51" s="38"/>
      <c r="CU51" s="38"/>
      <c r="CV51" s="38">
        <v>2</v>
      </c>
      <c r="CW51" s="38"/>
      <c r="CX51" s="38"/>
      <c r="CY51" s="38"/>
      <c r="CZ51" s="38"/>
      <c r="DA51" s="38"/>
      <c r="DB51" s="38"/>
      <c r="DC51" s="39">
        <v>2</v>
      </c>
      <c r="DD51" s="38"/>
      <c r="DE51" s="38"/>
      <c r="DF51" s="38"/>
      <c r="DG51" s="38"/>
      <c r="DH51" s="38"/>
      <c r="DI51" s="39"/>
      <c r="DJ51" s="40"/>
      <c r="DK51" s="38">
        <v>3</v>
      </c>
      <c r="DL51" s="38"/>
      <c r="DM51" s="38"/>
      <c r="DN51" s="38"/>
      <c r="DO51" s="38"/>
      <c r="DP51" s="40">
        <v>2</v>
      </c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B51" s="38"/>
      <c r="EC51" s="38"/>
      <c r="ED51" s="38"/>
      <c r="EE51" s="38"/>
      <c r="EF51" s="38">
        <v>4</v>
      </c>
      <c r="EG51" s="38"/>
      <c r="EH51" s="38" t="s">
        <v>331</v>
      </c>
      <c r="EI51" s="38"/>
      <c r="EJ51" s="38"/>
      <c r="EK51" s="38"/>
      <c r="EL51" s="38"/>
      <c r="EM51" s="38"/>
      <c r="EN51" s="38"/>
      <c r="EO51" s="38">
        <f>COUNTIF(B51:EN51,"T")</f>
        <v>0</v>
      </c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15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15"/>
      <c r="HG51" s="20"/>
      <c r="HH51" s="20"/>
      <c r="HI51" s="22"/>
      <c r="HJ51" s="20"/>
    </row>
    <row r="52" spans="1:218" ht="21" x14ac:dyDescent="0.4">
      <c r="A52" s="2" t="str">
        <f>Ledenlijst!H3</f>
        <v>Breugelmans André</v>
      </c>
      <c r="B52" s="63"/>
      <c r="C52" s="63"/>
      <c r="D52" s="63"/>
      <c r="E52" s="63"/>
      <c r="F52" s="63"/>
      <c r="G52" s="63"/>
      <c r="H52" s="63"/>
      <c r="I52" s="63">
        <v>3</v>
      </c>
      <c r="J52" s="63"/>
      <c r="K52" s="63"/>
      <c r="L52" s="63"/>
      <c r="M52" s="63"/>
      <c r="N52" s="63">
        <v>3</v>
      </c>
      <c r="O52" s="74" t="s">
        <v>37</v>
      </c>
      <c r="P52" s="63"/>
      <c r="Q52" s="63"/>
      <c r="R52" s="63"/>
      <c r="S52" s="63"/>
      <c r="T52" s="63"/>
      <c r="U52" s="63"/>
      <c r="V52" s="74" t="s">
        <v>30</v>
      </c>
      <c r="W52" s="63"/>
      <c r="X52" s="63"/>
      <c r="Y52" s="63">
        <v>3</v>
      </c>
      <c r="Z52" s="63"/>
      <c r="AA52" s="63"/>
      <c r="AB52" s="63"/>
      <c r="AC52" s="63"/>
      <c r="AD52" s="64">
        <v>3</v>
      </c>
      <c r="AE52" s="74"/>
      <c r="AF52" s="63"/>
      <c r="AG52" s="63"/>
      <c r="AH52" s="63"/>
      <c r="AI52" s="63"/>
      <c r="AJ52" s="74"/>
      <c r="AK52" s="63">
        <v>3</v>
      </c>
      <c r="AL52" s="63"/>
      <c r="AM52" s="63"/>
      <c r="AN52" s="63"/>
      <c r="AO52" s="63"/>
      <c r="AP52" s="63"/>
      <c r="AQ52" s="74"/>
      <c r="AR52" s="63"/>
      <c r="AS52" s="63">
        <v>3</v>
      </c>
      <c r="AT52" s="63"/>
      <c r="AU52" s="63"/>
      <c r="AV52" s="63"/>
      <c r="AW52" s="63"/>
      <c r="AX52" s="74"/>
      <c r="AY52" s="63">
        <v>3</v>
      </c>
      <c r="AZ52" s="63"/>
      <c r="BA52" s="63"/>
      <c r="BB52" s="63"/>
      <c r="BC52" s="63"/>
      <c r="BD52" s="63" t="s">
        <v>73</v>
      </c>
      <c r="BE52" s="74"/>
      <c r="BF52" s="63">
        <v>3</v>
      </c>
      <c r="BG52" s="63"/>
      <c r="BH52" s="63"/>
      <c r="BI52" s="63"/>
      <c r="BJ52" s="63"/>
      <c r="BK52" s="63"/>
      <c r="BL52" s="63"/>
      <c r="BM52" s="63" t="s">
        <v>37</v>
      </c>
      <c r="BN52" s="74"/>
      <c r="BO52" s="63"/>
      <c r="BP52" s="63"/>
      <c r="BQ52" s="63"/>
      <c r="BR52" s="63"/>
      <c r="BS52" s="74" t="s">
        <v>30</v>
      </c>
      <c r="BT52" s="63">
        <v>3</v>
      </c>
      <c r="BU52" s="63">
        <v>4</v>
      </c>
      <c r="BV52" s="38"/>
      <c r="BW52" s="38"/>
      <c r="BX52" s="15"/>
      <c r="BY52" s="15" t="s">
        <v>37</v>
      </c>
      <c r="BZ52" s="40">
        <v>3</v>
      </c>
      <c r="CA52" s="38"/>
      <c r="CB52" s="38"/>
      <c r="CC52" s="38" t="s">
        <v>486</v>
      </c>
      <c r="CD52" s="38"/>
      <c r="CE52" s="38"/>
      <c r="CF52" s="40">
        <v>3</v>
      </c>
      <c r="CG52" s="38" t="s">
        <v>52</v>
      </c>
      <c r="CH52" s="38"/>
      <c r="CI52" s="38"/>
      <c r="CJ52" s="38"/>
      <c r="CK52" s="38"/>
      <c r="CL52" s="38"/>
      <c r="CM52" s="38"/>
      <c r="CN52" s="38">
        <v>4</v>
      </c>
      <c r="CO52" s="38" t="s">
        <v>37</v>
      </c>
      <c r="CP52" s="38"/>
      <c r="CQ52" s="38"/>
      <c r="CR52" s="38"/>
      <c r="CS52" s="38"/>
      <c r="CT52" s="38"/>
      <c r="CU52" s="38"/>
      <c r="CV52" s="38">
        <v>3</v>
      </c>
      <c r="CW52" s="38"/>
      <c r="CX52" s="38"/>
      <c r="CY52" s="38"/>
      <c r="CZ52" s="38"/>
      <c r="DA52" s="38"/>
      <c r="DB52" s="38"/>
      <c r="DC52" s="38"/>
      <c r="DD52" s="38"/>
      <c r="DE52" s="38">
        <v>3</v>
      </c>
      <c r="DF52" s="38"/>
      <c r="DG52" s="38"/>
      <c r="DH52" s="38"/>
      <c r="DI52" s="38"/>
      <c r="DJ52" s="40">
        <v>3</v>
      </c>
      <c r="DK52" s="38"/>
      <c r="DL52" s="38"/>
      <c r="DM52" s="38"/>
      <c r="DN52" s="38"/>
      <c r="DO52" s="38"/>
      <c r="DP52" s="40">
        <v>3</v>
      </c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 t="s">
        <v>331</v>
      </c>
      <c r="EI52" s="38"/>
      <c r="EJ52" s="38"/>
      <c r="EK52" s="38"/>
      <c r="EL52" s="38"/>
      <c r="EM52" s="38"/>
      <c r="EN52" s="38"/>
      <c r="EO52" s="38">
        <f t="shared" ref="EO52:EO75" si="8">COUNTIF(B52:EN52,"T")</f>
        <v>2</v>
      </c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 t="s">
        <v>86</v>
      </c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15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15"/>
      <c r="HG52" s="20"/>
      <c r="HH52" s="20"/>
      <c r="HI52" s="20"/>
      <c r="HJ52" s="20"/>
    </row>
    <row r="53" spans="1:218" ht="21" customHeight="1" x14ac:dyDescent="0.4">
      <c r="A53" s="2" t="str">
        <f>Ledenlijst!H4</f>
        <v>De Laat Johan</v>
      </c>
      <c r="B53" s="63"/>
      <c r="C53" s="63"/>
      <c r="D53" s="63"/>
      <c r="E53" s="63"/>
      <c r="F53" s="63"/>
      <c r="G53" s="63">
        <v>3</v>
      </c>
      <c r="I53" s="63"/>
      <c r="J53" s="74">
        <v>2</v>
      </c>
      <c r="K53" s="63"/>
      <c r="L53" s="63"/>
      <c r="M53" s="63"/>
      <c r="N53" s="63">
        <v>3</v>
      </c>
      <c r="O53" s="63"/>
      <c r="P53" s="63"/>
      <c r="Q53" s="64"/>
      <c r="R53" s="63"/>
      <c r="S53" s="63"/>
      <c r="T53" s="63"/>
      <c r="U53" s="63"/>
      <c r="V53" s="64">
        <v>2</v>
      </c>
      <c r="W53" s="63"/>
      <c r="X53" s="64"/>
      <c r="Y53" s="63"/>
      <c r="Z53" s="63"/>
      <c r="AA53" s="63"/>
      <c r="AB53" s="64" t="s">
        <v>30</v>
      </c>
      <c r="AC53" s="63" t="s">
        <v>52</v>
      </c>
      <c r="AD53" s="63"/>
      <c r="AE53" s="63"/>
      <c r="AF53" s="63"/>
      <c r="AG53" s="63"/>
      <c r="AH53" s="63"/>
      <c r="AJ53" s="63">
        <v>2</v>
      </c>
      <c r="AK53" s="63"/>
      <c r="AL53" s="64"/>
      <c r="AM53" s="63"/>
      <c r="AN53" s="63"/>
      <c r="AO53" s="63"/>
      <c r="AP53" s="63"/>
      <c r="AQ53" s="63"/>
      <c r="AR53" s="63"/>
      <c r="AS53" s="64"/>
      <c r="AT53" s="63">
        <v>3</v>
      </c>
      <c r="AU53" s="63"/>
      <c r="AV53" s="63"/>
      <c r="AW53" s="63" t="s">
        <v>27</v>
      </c>
      <c r="AX53" s="74" t="s">
        <v>52</v>
      </c>
      <c r="AY53" s="63"/>
      <c r="AZ53" s="64">
        <v>2</v>
      </c>
      <c r="BA53" s="63"/>
      <c r="BB53" s="63"/>
      <c r="BC53" s="63"/>
      <c r="BD53" s="63" t="s">
        <v>37</v>
      </c>
      <c r="BE53" s="63" t="s">
        <v>52</v>
      </c>
      <c r="BF53" s="63"/>
      <c r="BG53" s="64"/>
      <c r="BH53" s="63">
        <v>3</v>
      </c>
      <c r="BI53" s="63"/>
      <c r="BJ53" s="63"/>
      <c r="BK53" s="63" t="s">
        <v>52</v>
      </c>
      <c r="BL53" s="64" t="s">
        <v>52</v>
      </c>
      <c r="BM53" s="63"/>
      <c r="BN53" s="74"/>
      <c r="BO53" s="63" t="s">
        <v>37</v>
      </c>
      <c r="BP53" s="63"/>
      <c r="BQ53" s="63"/>
      <c r="BR53" s="63">
        <v>3</v>
      </c>
      <c r="BS53" s="75">
        <v>2</v>
      </c>
      <c r="BT53" s="63"/>
      <c r="BU53" s="63"/>
      <c r="BV53" s="38"/>
      <c r="BW53" s="38"/>
      <c r="BX53" s="15"/>
      <c r="BY53" s="15"/>
      <c r="BZ53" s="40">
        <v>2</v>
      </c>
      <c r="CA53" s="38" t="s">
        <v>83</v>
      </c>
      <c r="CB53" s="38"/>
      <c r="CC53" s="38">
        <v>3</v>
      </c>
      <c r="CD53" s="38"/>
      <c r="CE53" s="38"/>
      <c r="CF53" s="38" t="s">
        <v>37</v>
      </c>
      <c r="CG53" s="38"/>
      <c r="CH53" s="38">
        <v>2</v>
      </c>
      <c r="CI53" s="38">
        <v>4</v>
      </c>
      <c r="CJ53" s="38"/>
      <c r="CK53" s="38"/>
      <c r="CL53" s="38"/>
      <c r="CN53" s="38">
        <v>2</v>
      </c>
      <c r="CO53" s="38" t="s">
        <v>486</v>
      </c>
      <c r="CP53" s="38"/>
      <c r="CQ53" s="38"/>
      <c r="CR53" s="38"/>
      <c r="CS53" s="38"/>
      <c r="CT53" s="38"/>
      <c r="CU53" s="38">
        <v>3</v>
      </c>
      <c r="CV53" s="38"/>
      <c r="CW53" s="38"/>
      <c r="CX53" s="38"/>
      <c r="CY53" s="38"/>
      <c r="CZ53" s="38"/>
      <c r="DA53" s="38">
        <v>3</v>
      </c>
      <c r="DB53" s="38"/>
      <c r="DC53" s="38"/>
      <c r="DD53" s="38"/>
      <c r="DE53" s="38"/>
      <c r="DF53" s="38"/>
      <c r="DG53" s="38"/>
      <c r="DH53" s="38"/>
      <c r="DI53" s="38">
        <v>2</v>
      </c>
      <c r="DJ53" s="40"/>
      <c r="DL53" s="38"/>
      <c r="DM53" s="38"/>
      <c r="DN53" s="38"/>
      <c r="DO53" s="38"/>
      <c r="DP53" s="40">
        <v>2</v>
      </c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 t="s">
        <v>331</v>
      </c>
      <c r="EI53" s="38"/>
      <c r="EJ53" s="38"/>
      <c r="EK53" s="38"/>
      <c r="EL53" s="38"/>
      <c r="EM53" s="38"/>
      <c r="EN53" s="38"/>
      <c r="EO53" s="38">
        <f t="shared" si="8"/>
        <v>6</v>
      </c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15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15"/>
      <c r="HG53" s="20"/>
      <c r="HH53" s="20"/>
      <c r="HI53" s="20"/>
      <c r="HJ53" s="20"/>
    </row>
    <row r="54" spans="1:218" ht="21" x14ac:dyDescent="0.4">
      <c r="A54" s="2" t="str">
        <f>Ledenlijst!H5</f>
        <v>Deelkens Eddy</v>
      </c>
      <c r="B54" s="63"/>
      <c r="C54" s="63"/>
      <c r="D54" s="63"/>
      <c r="E54" s="63"/>
      <c r="F54" s="63"/>
      <c r="G54" s="63"/>
      <c r="H54" s="63"/>
      <c r="I54" s="64">
        <v>3</v>
      </c>
      <c r="J54" s="63"/>
      <c r="K54" s="63" t="s">
        <v>30</v>
      </c>
      <c r="L54" s="63"/>
      <c r="M54" s="64"/>
      <c r="N54" s="63">
        <v>3</v>
      </c>
      <c r="O54" s="63"/>
      <c r="P54" s="63"/>
      <c r="Q54" s="63"/>
      <c r="R54" s="63"/>
      <c r="S54" s="63"/>
      <c r="T54" s="64"/>
      <c r="U54" s="63"/>
      <c r="V54" s="63"/>
      <c r="W54" s="63"/>
      <c r="X54" s="63"/>
      <c r="Y54" s="63">
        <v>3</v>
      </c>
      <c r="Z54" s="63"/>
      <c r="AA54" s="63"/>
      <c r="AB54" s="63"/>
      <c r="AC54" s="63"/>
      <c r="AD54" s="64">
        <v>3</v>
      </c>
      <c r="AE54" s="63"/>
      <c r="AF54" s="63"/>
      <c r="AG54" s="63"/>
      <c r="AH54" s="64"/>
      <c r="AI54" s="63"/>
      <c r="AJ54" s="63"/>
      <c r="AK54" s="63">
        <v>3</v>
      </c>
      <c r="AL54" s="63"/>
      <c r="AM54" s="63"/>
      <c r="AN54" s="63"/>
      <c r="AO54" s="64"/>
      <c r="AP54" s="63"/>
      <c r="AQ54" s="63" t="s">
        <v>45</v>
      </c>
      <c r="AR54" s="63"/>
      <c r="AS54" s="63">
        <v>3</v>
      </c>
      <c r="AT54" s="63"/>
      <c r="AU54" s="63"/>
      <c r="AV54" s="64"/>
      <c r="AW54" s="63"/>
      <c r="AX54" s="63"/>
      <c r="AY54" s="63">
        <v>3</v>
      </c>
      <c r="AZ54" s="63"/>
      <c r="BA54" s="63"/>
      <c r="BB54" s="63"/>
      <c r="BC54" s="64"/>
      <c r="BD54" s="63"/>
      <c r="BE54" s="63"/>
      <c r="BF54" s="63">
        <v>3</v>
      </c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63"/>
      <c r="BS54" s="63"/>
      <c r="BT54" s="63">
        <v>3</v>
      </c>
      <c r="BU54" s="63"/>
      <c r="BV54" s="38"/>
      <c r="BW54" s="38"/>
      <c r="BX54" s="15"/>
      <c r="BY54" s="15"/>
      <c r="BZ54" s="38">
        <v>3</v>
      </c>
      <c r="CA54" s="38" t="s">
        <v>486</v>
      </c>
      <c r="CB54" s="38"/>
      <c r="CC54" s="38"/>
      <c r="CD54" s="38"/>
      <c r="CE54" s="38"/>
      <c r="CF54" s="38">
        <v>3</v>
      </c>
      <c r="CG54" s="38" t="s">
        <v>52</v>
      </c>
      <c r="CH54" s="38"/>
      <c r="CI54" s="38"/>
      <c r="CJ54" s="38"/>
      <c r="CK54" s="38"/>
      <c r="CL54" s="38"/>
      <c r="CM54" s="38"/>
      <c r="CN54" s="39">
        <v>4</v>
      </c>
      <c r="CO54" s="38">
        <v>3</v>
      </c>
      <c r="CP54" s="38"/>
      <c r="CQ54" s="38"/>
      <c r="CR54" s="38"/>
      <c r="CS54" s="38"/>
      <c r="CT54" s="38"/>
      <c r="CU54" s="38"/>
      <c r="CV54" s="38">
        <v>3</v>
      </c>
      <c r="CW54" s="38"/>
      <c r="CX54" s="38"/>
      <c r="CY54" s="38"/>
      <c r="CZ54" s="38"/>
      <c r="DA54" s="38"/>
      <c r="DB54" s="38"/>
      <c r="DC54" s="38"/>
      <c r="DD54" s="38"/>
      <c r="DE54" s="38">
        <v>3</v>
      </c>
      <c r="DF54" s="38"/>
      <c r="DG54" s="38"/>
      <c r="DH54" s="38"/>
      <c r="DI54" s="38"/>
      <c r="DJ54" s="40">
        <v>3</v>
      </c>
      <c r="DK54" s="38"/>
      <c r="DL54" s="38"/>
      <c r="DM54" s="38"/>
      <c r="DN54" s="38"/>
      <c r="DO54" s="38"/>
      <c r="DP54" s="40">
        <v>3</v>
      </c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15" t="s">
        <v>331</v>
      </c>
      <c r="EI54" s="15"/>
      <c r="EJ54" s="15"/>
      <c r="EK54" s="15"/>
      <c r="EL54" s="38"/>
      <c r="EM54" s="38"/>
      <c r="EN54" s="38"/>
      <c r="EO54" s="38">
        <f t="shared" si="8"/>
        <v>2</v>
      </c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 t="s">
        <v>86</v>
      </c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15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15"/>
      <c r="HG54" s="20"/>
      <c r="HH54" s="20"/>
      <c r="HI54" s="20"/>
      <c r="HJ54" s="20"/>
    </row>
    <row r="55" spans="1:218" ht="21" customHeight="1" x14ac:dyDescent="0.4">
      <c r="A55" s="2" t="str">
        <f>Ledenlijst!H6</f>
        <v>Hamblok Henri</v>
      </c>
      <c r="B55" s="63"/>
      <c r="C55" s="63"/>
      <c r="D55" s="63"/>
      <c r="E55" s="63"/>
      <c r="F55" s="63"/>
      <c r="G55" s="63"/>
      <c r="H55" s="63"/>
      <c r="I55" s="63"/>
      <c r="J55" s="63">
        <v>1</v>
      </c>
      <c r="K55" s="63"/>
      <c r="L55" s="63"/>
      <c r="M55" s="63"/>
      <c r="N55" s="63"/>
      <c r="O55" s="63">
        <v>2</v>
      </c>
      <c r="P55" s="63"/>
      <c r="Q55" s="75" t="s">
        <v>52</v>
      </c>
      <c r="R55" s="63"/>
      <c r="S55" s="63"/>
      <c r="T55" s="63"/>
      <c r="U55" s="63"/>
      <c r="V55" s="63"/>
      <c r="W55" s="63"/>
      <c r="X55" s="63" t="s">
        <v>38</v>
      </c>
      <c r="Y55" s="63">
        <v>1</v>
      </c>
      <c r="Z55" s="63"/>
      <c r="AA55" s="63"/>
      <c r="AB55" s="63"/>
      <c r="AC55" s="64"/>
      <c r="AD55" s="63" t="s">
        <v>38</v>
      </c>
      <c r="AE55" s="63">
        <v>1</v>
      </c>
      <c r="AF55" s="63"/>
      <c r="AG55" s="63"/>
      <c r="AH55" s="63"/>
      <c r="AI55" s="63" t="s">
        <v>0</v>
      </c>
      <c r="AJ55" s="63"/>
      <c r="AK55" s="63"/>
      <c r="AL55" s="64">
        <v>1</v>
      </c>
      <c r="AM55" s="63"/>
      <c r="AN55" s="63"/>
      <c r="AO55" s="63"/>
      <c r="AP55" s="63"/>
      <c r="AQ55" s="63"/>
      <c r="AR55" s="63">
        <v>2</v>
      </c>
      <c r="AS55" s="63"/>
      <c r="AT55" s="63"/>
      <c r="AU55" s="63"/>
      <c r="AV55" s="63"/>
      <c r="AW55" s="63"/>
      <c r="AX55" s="63"/>
      <c r="AY55" s="63"/>
      <c r="AZ55" s="75"/>
      <c r="BA55" s="63">
        <v>1</v>
      </c>
      <c r="BB55" s="63"/>
      <c r="BC55" s="63"/>
      <c r="BD55" s="63" t="s">
        <v>486</v>
      </c>
      <c r="BE55" s="63"/>
      <c r="BF55" s="63">
        <v>2</v>
      </c>
      <c r="BG55" s="75"/>
      <c r="BH55" s="63"/>
      <c r="BI55" s="63"/>
      <c r="BJ55" s="63"/>
      <c r="BK55" s="63"/>
      <c r="BL55" s="64"/>
      <c r="BM55" s="63" t="s">
        <v>38</v>
      </c>
      <c r="BN55" s="63"/>
      <c r="BO55" s="63" t="s">
        <v>83</v>
      </c>
      <c r="BP55" s="63"/>
      <c r="BQ55" s="63"/>
      <c r="BR55" s="63"/>
      <c r="BS55" s="63"/>
      <c r="BT55" s="63" t="s">
        <v>38</v>
      </c>
      <c r="BU55" s="75"/>
      <c r="BV55" s="38"/>
      <c r="BW55" s="38"/>
      <c r="BX55" s="15"/>
      <c r="BY55" s="15"/>
      <c r="BZ55" s="38"/>
      <c r="CA55" s="38"/>
      <c r="CB55" s="38" t="s">
        <v>38</v>
      </c>
      <c r="CC55" s="38"/>
      <c r="CD55" s="38"/>
      <c r="CE55" s="38"/>
      <c r="CF55" s="38">
        <v>3</v>
      </c>
      <c r="CG55" s="38"/>
      <c r="CH55" s="38"/>
      <c r="CI55" s="38"/>
      <c r="CJ55" s="38">
        <v>1</v>
      </c>
      <c r="CK55" s="38"/>
      <c r="CL55" s="38"/>
      <c r="CM55" s="38"/>
      <c r="CN55" s="38">
        <v>2</v>
      </c>
      <c r="CO55" s="38"/>
      <c r="CP55" s="38">
        <v>1</v>
      </c>
      <c r="CQ55" s="38"/>
      <c r="CR55" s="38"/>
      <c r="CS55" s="38"/>
      <c r="CT55" s="38"/>
      <c r="CU55" s="38"/>
      <c r="CV55" s="38">
        <v>2</v>
      </c>
      <c r="CW55" s="38"/>
      <c r="CX55" s="38"/>
      <c r="CY55" s="38"/>
      <c r="CZ55" s="38"/>
      <c r="DA55" s="38"/>
      <c r="DB55" s="38"/>
      <c r="DC55" s="38"/>
      <c r="DD55" s="38" t="s">
        <v>52</v>
      </c>
      <c r="DE55" s="38"/>
      <c r="DF55" s="38"/>
      <c r="DG55" s="38"/>
      <c r="DH55" s="38"/>
      <c r="DI55" s="38">
        <v>2</v>
      </c>
      <c r="DJ55" s="38"/>
      <c r="DK55" s="38"/>
      <c r="DL55" s="38"/>
      <c r="DM55" s="38"/>
      <c r="DN55" s="38"/>
      <c r="DO55" s="38" t="s">
        <v>52</v>
      </c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15" t="s">
        <v>331</v>
      </c>
      <c r="EI55" s="15"/>
      <c r="EJ55" s="15"/>
      <c r="EK55" s="15"/>
      <c r="EL55" s="38"/>
      <c r="EM55" s="38"/>
      <c r="EN55" s="38"/>
      <c r="EO55" s="38">
        <f t="shared" si="8"/>
        <v>4</v>
      </c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15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15"/>
      <c r="HG55" s="20"/>
      <c r="HH55" s="20"/>
      <c r="HI55" s="20"/>
      <c r="HJ55" s="20"/>
    </row>
    <row r="56" spans="1:218" ht="21" x14ac:dyDescent="0.4">
      <c r="A56" s="2" t="str">
        <f>Ledenlijst!H7</f>
        <v>Kayar Mehmet</v>
      </c>
      <c r="B56" s="63"/>
      <c r="C56" s="63"/>
      <c r="D56" s="63"/>
      <c r="E56" s="63"/>
      <c r="F56" s="63"/>
      <c r="G56" s="64">
        <v>3</v>
      </c>
      <c r="H56" s="63"/>
      <c r="I56" s="63"/>
      <c r="J56" s="66" t="s">
        <v>37</v>
      </c>
      <c r="K56" s="63"/>
      <c r="L56" s="63"/>
      <c r="M56" s="63"/>
      <c r="N56" s="63">
        <v>3</v>
      </c>
      <c r="O56" s="63"/>
      <c r="P56" s="63"/>
      <c r="Q56" s="63"/>
      <c r="R56" s="63"/>
      <c r="S56" s="63"/>
      <c r="T56" s="63"/>
      <c r="U56" s="63"/>
      <c r="V56" s="63" t="s">
        <v>30</v>
      </c>
      <c r="W56" s="63" t="s">
        <v>52</v>
      </c>
      <c r="X56" s="63"/>
      <c r="Y56" s="63"/>
      <c r="Z56" s="63"/>
      <c r="AA56" s="63"/>
      <c r="AB56" s="64">
        <v>3</v>
      </c>
      <c r="AC56" s="63"/>
      <c r="AD56" s="63">
        <v>4</v>
      </c>
      <c r="AE56" s="63"/>
      <c r="AF56" s="63"/>
      <c r="AG56" s="63"/>
      <c r="AH56" s="186"/>
      <c r="AI56" s="66" t="s">
        <v>0</v>
      </c>
      <c r="AJ56" s="63"/>
      <c r="AK56" s="63"/>
      <c r="AL56" s="63">
        <v>4</v>
      </c>
      <c r="AM56" s="63"/>
      <c r="AN56" s="63"/>
      <c r="AO56" s="63"/>
      <c r="AP56" s="63"/>
      <c r="AQ56" s="63" t="s">
        <v>52</v>
      </c>
      <c r="AR56" s="63">
        <v>2</v>
      </c>
      <c r="AS56" s="63"/>
      <c r="AT56" s="63">
        <v>3</v>
      </c>
      <c r="AU56" s="63"/>
      <c r="AV56" s="63"/>
      <c r="AW56" s="63"/>
      <c r="AX56" s="63">
        <v>3</v>
      </c>
      <c r="AY56" s="63"/>
      <c r="AZ56" s="63"/>
      <c r="BA56" s="63"/>
      <c r="BB56" s="63"/>
      <c r="BC56" s="63"/>
      <c r="BD56" s="63" t="s">
        <v>37</v>
      </c>
      <c r="BE56" s="63"/>
      <c r="BF56" s="63"/>
      <c r="BG56" s="63" t="s">
        <v>52</v>
      </c>
      <c r="BH56" s="63"/>
      <c r="BI56" s="63"/>
      <c r="BJ56" s="63"/>
      <c r="BK56" s="63" t="s">
        <v>52</v>
      </c>
      <c r="BL56" s="63" t="s">
        <v>486</v>
      </c>
      <c r="BM56" s="63"/>
      <c r="BN56" s="63"/>
      <c r="BO56" s="209" t="s">
        <v>37</v>
      </c>
      <c r="BP56" s="63"/>
      <c r="BQ56" s="63"/>
      <c r="BR56" s="63"/>
      <c r="BS56" s="63"/>
      <c r="BT56" s="63"/>
      <c r="BU56" s="63">
        <v>4</v>
      </c>
      <c r="BV56" s="38"/>
      <c r="BW56" s="38"/>
      <c r="BX56" s="15"/>
      <c r="BY56" s="15"/>
      <c r="BZ56" s="38"/>
      <c r="CA56" s="38">
        <v>4</v>
      </c>
      <c r="CB56" s="38"/>
      <c r="CC56" s="38">
        <v>3</v>
      </c>
      <c r="CD56" s="38"/>
      <c r="CE56" s="38"/>
      <c r="CF56" s="38" t="s">
        <v>37</v>
      </c>
      <c r="CG56" s="38"/>
      <c r="CH56" s="38"/>
      <c r="CI56" s="38">
        <v>4</v>
      </c>
      <c r="CJ56" s="38"/>
      <c r="CK56" s="38"/>
      <c r="CL56" s="38"/>
      <c r="CM56" s="59"/>
      <c r="CN56" s="38">
        <v>4</v>
      </c>
      <c r="CO56" s="38">
        <v>3</v>
      </c>
      <c r="CP56" s="38" t="s">
        <v>486</v>
      </c>
      <c r="CQ56" s="38"/>
      <c r="CR56" s="38"/>
      <c r="CS56" s="38"/>
      <c r="CT56" s="38"/>
      <c r="CU56" s="38">
        <v>3</v>
      </c>
      <c r="CV56" s="38"/>
      <c r="CW56" s="38">
        <v>4</v>
      </c>
      <c r="CX56" s="38"/>
      <c r="CY56" s="38"/>
      <c r="CZ56" s="38"/>
      <c r="DA56" s="38"/>
      <c r="DB56" s="38"/>
      <c r="DC56" s="38">
        <v>2</v>
      </c>
      <c r="DD56" s="38"/>
      <c r="DE56" s="38"/>
      <c r="DF56" s="38"/>
      <c r="DG56" s="38"/>
      <c r="DH56" s="38" t="s">
        <v>52</v>
      </c>
      <c r="DI56" s="38"/>
      <c r="DJ56" s="38"/>
      <c r="DK56" s="38">
        <v>3</v>
      </c>
      <c r="DL56" s="38"/>
      <c r="DM56" s="38"/>
      <c r="DN56" s="38"/>
      <c r="DO56" s="38"/>
      <c r="DP56" s="38">
        <v>3</v>
      </c>
      <c r="DQ56" s="38" t="s">
        <v>52</v>
      </c>
      <c r="DR56" s="38"/>
      <c r="DS56" s="38"/>
      <c r="DT56" s="38"/>
      <c r="DU56" s="38"/>
      <c r="DV56" s="38"/>
      <c r="DW56" s="38">
        <v>4</v>
      </c>
      <c r="DX56" s="38"/>
      <c r="DY56" s="38"/>
      <c r="DZ56" s="38"/>
      <c r="EA56" s="38"/>
      <c r="EB56" s="38"/>
      <c r="EC56" s="38"/>
      <c r="ED56" s="38"/>
      <c r="EE56" s="38"/>
      <c r="EF56" s="38">
        <v>4</v>
      </c>
      <c r="EG56" s="38"/>
      <c r="EH56" s="15" t="s">
        <v>331</v>
      </c>
      <c r="EI56" s="15"/>
      <c r="EJ56" s="15"/>
      <c r="EK56" s="15"/>
      <c r="EL56" s="38"/>
      <c r="EM56" s="38"/>
      <c r="EN56" s="38"/>
      <c r="EO56" s="38">
        <f t="shared" si="8"/>
        <v>8</v>
      </c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15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15"/>
      <c r="HG56" s="20"/>
      <c r="HH56" s="20"/>
      <c r="HI56" s="20"/>
      <c r="HJ56" s="20"/>
    </row>
    <row r="57" spans="1:218" ht="21" x14ac:dyDescent="0.4">
      <c r="A57" s="2" t="str">
        <f>Ledenlijst!H8</f>
        <v>Kemps Freddy</v>
      </c>
      <c r="B57" s="63"/>
      <c r="C57" s="63">
        <v>1</v>
      </c>
      <c r="D57" s="63"/>
      <c r="E57" s="63"/>
      <c r="F57" s="63"/>
      <c r="G57" s="63"/>
      <c r="H57" s="74"/>
      <c r="I57" s="63"/>
      <c r="J57" s="63">
        <v>1</v>
      </c>
      <c r="K57" s="63"/>
      <c r="L57" s="63"/>
      <c r="M57" s="63"/>
      <c r="N57" s="63"/>
      <c r="O57" s="74"/>
      <c r="P57" s="63"/>
      <c r="Q57" s="63"/>
      <c r="R57" s="63"/>
      <c r="S57" s="63"/>
      <c r="T57" s="63"/>
      <c r="U57" s="63" t="s">
        <v>52</v>
      </c>
      <c r="V57" s="74"/>
      <c r="W57" s="63"/>
      <c r="X57" s="64"/>
      <c r="Y57" s="63"/>
      <c r="Z57" s="63"/>
      <c r="AA57" s="63"/>
      <c r="AB57" s="63"/>
      <c r="AC57" s="63"/>
      <c r="AD57" s="64">
        <v>2</v>
      </c>
      <c r="AE57" s="63"/>
      <c r="AF57" s="63"/>
      <c r="AG57" s="63"/>
      <c r="AH57" s="63"/>
      <c r="AI57" s="63"/>
      <c r="AJ57" s="74"/>
      <c r="AK57" s="63"/>
      <c r="AL57" s="64">
        <v>1</v>
      </c>
      <c r="AM57" s="63"/>
      <c r="AN57" s="63"/>
      <c r="AO57" s="63"/>
      <c r="AP57" s="63"/>
      <c r="AQ57" s="74"/>
      <c r="AR57" s="63"/>
      <c r="AS57" s="64">
        <v>1</v>
      </c>
      <c r="AT57" s="63"/>
      <c r="AU57" s="63"/>
      <c r="AV57" s="63"/>
      <c r="AW57" s="63" t="s">
        <v>27</v>
      </c>
      <c r="AX57" s="74"/>
      <c r="AY57" s="63"/>
      <c r="AZ57" s="63"/>
      <c r="BA57" s="63"/>
      <c r="BB57" s="63"/>
      <c r="BC57" s="63"/>
      <c r="BD57" s="63"/>
      <c r="BE57" s="74" t="s">
        <v>52</v>
      </c>
      <c r="BF57" s="63">
        <v>2</v>
      </c>
      <c r="BG57" s="64"/>
      <c r="BH57" s="63"/>
      <c r="BI57" s="63"/>
      <c r="BJ57" s="63"/>
      <c r="BK57" s="63"/>
      <c r="BL57" s="64"/>
      <c r="BM57" s="63" t="s">
        <v>486</v>
      </c>
      <c r="BN57" s="63">
        <v>1</v>
      </c>
      <c r="BO57" s="63" t="s">
        <v>83</v>
      </c>
      <c r="BP57" s="63"/>
      <c r="BQ57" s="63"/>
      <c r="BR57" s="63" t="s">
        <v>52</v>
      </c>
      <c r="BS57" s="74"/>
      <c r="BT57" s="63"/>
      <c r="BU57" s="64"/>
      <c r="BV57" s="59">
        <v>1</v>
      </c>
      <c r="BW57" s="59"/>
      <c r="BX57" s="59"/>
      <c r="BY57" s="59"/>
      <c r="BZ57" s="61"/>
      <c r="CA57" s="59"/>
      <c r="CB57" s="59">
        <v>1</v>
      </c>
      <c r="CC57" s="59"/>
      <c r="CD57" s="59"/>
      <c r="CE57" s="59"/>
      <c r="CF57" s="59"/>
      <c r="CG57" s="61"/>
      <c r="CH57" s="59"/>
      <c r="CI57" s="62"/>
      <c r="CJ57" s="59"/>
      <c r="CL57" s="59"/>
      <c r="CN57" s="62" t="s">
        <v>52</v>
      </c>
      <c r="CO57" s="59"/>
      <c r="CP57" s="59" t="s">
        <v>66</v>
      </c>
      <c r="CQ57" s="59"/>
      <c r="CR57" s="59"/>
      <c r="CS57" s="59"/>
      <c r="CT57" s="59"/>
      <c r="CU57" s="61"/>
      <c r="CV57" s="59"/>
      <c r="CW57" s="62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15" t="s">
        <v>331</v>
      </c>
      <c r="EI57" s="15"/>
      <c r="EJ57" s="15"/>
      <c r="EK57" s="15"/>
      <c r="EL57" s="38"/>
      <c r="EM57" s="38"/>
      <c r="EN57" s="38"/>
      <c r="EO57" s="38">
        <f t="shared" si="8"/>
        <v>5</v>
      </c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15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15"/>
      <c r="HG57" s="20"/>
      <c r="HH57" s="20"/>
      <c r="HI57" s="20"/>
      <c r="HJ57" s="20"/>
    </row>
    <row r="58" spans="1:218" ht="21" x14ac:dyDescent="0.4">
      <c r="A58" s="2" t="str">
        <f>Ledenlijst!H9</f>
        <v>Kuyken Leo</v>
      </c>
      <c r="B58" s="63"/>
      <c r="C58" s="63"/>
      <c r="D58" s="63"/>
      <c r="E58" s="63"/>
      <c r="F58" s="63"/>
      <c r="G58" s="63"/>
      <c r="I58" s="63"/>
      <c r="J58" s="63">
        <v>2</v>
      </c>
      <c r="K58" s="63"/>
      <c r="L58" s="63"/>
      <c r="M58" s="63"/>
      <c r="N58" s="63"/>
      <c r="O58" s="63"/>
      <c r="P58" s="63" t="s">
        <v>37</v>
      </c>
      <c r="R58" s="63"/>
      <c r="S58" s="63"/>
      <c r="T58" s="63"/>
      <c r="U58" s="63">
        <v>3</v>
      </c>
      <c r="V58" s="63"/>
      <c r="W58" s="63"/>
      <c r="X58" s="63"/>
      <c r="Y58" s="63"/>
      <c r="Z58" s="63"/>
      <c r="AA58" s="63"/>
      <c r="AB58" s="63">
        <v>3</v>
      </c>
      <c r="AC58" s="63"/>
      <c r="AD58" s="63"/>
      <c r="AE58" s="63"/>
      <c r="AF58" s="63"/>
      <c r="AG58" s="63"/>
      <c r="AH58" s="63"/>
      <c r="AI58" s="63"/>
      <c r="AJ58" s="63"/>
      <c r="AK58" s="63">
        <v>3</v>
      </c>
      <c r="AL58" s="63"/>
      <c r="AM58" s="63"/>
      <c r="AN58" s="63"/>
      <c r="AO58" s="63"/>
      <c r="AP58" s="63"/>
      <c r="AQ58" s="63"/>
      <c r="AR58" s="63"/>
      <c r="AS58" s="63">
        <v>4</v>
      </c>
      <c r="AT58" s="63"/>
      <c r="AU58" s="63"/>
      <c r="AV58" s="63"/>
      <c r="AW58" s="63"/>
      <c r="AX58" s="63" t="s">
        <v>52</v>
      </c>
      <c r="AY58" s="63"/>
      <c r="AZ58" s="63" t="s">
        <v>52</v>
      </c>
      <c r="BA58" s="63"/>
      <c r="BB58" s="63"/>
      <c r="BC58" s="63"/>
      <c r="BE58" s="63"/>
      <c r="BF58" s="63">
        <v>3</v>
      </c>
      <c r="BG58" s="63"/>
      <c r="BH58" s="63">
        <v>3</v>
      </c>
      <c r="BI58" s="63"/>
      <c r="BJ58" s="63"/>
      <c r="BK58" s="63" t="s">
        <v>4</v>
      </c>
      <c r="BL58" s="63"/>
      <c r="BM58" s="63" t="s">
        <v>486</v>
      </c>
      <c r="BN58" s="63"/>
      <c r="BO58" s="63"/>
      <c r="BP58" s="63"/>
      <c r="BQ58" s="63"/>
      <c r="BR58" s="63">
        <v>3</v>
      </c>
      <c r="BS58" s="63">
        <v>2</v>
      </c>
      <c r="BT58" s="63"/>
      <c r="BU58" s="59"/>
      <c r="BV58" s="38"/>
      <c r="BW58" s="38"/>
      <c r="BX58" s="15"/>
      <c r="BY58" s="15"/>
      <c r="BZ58" s="38">
        <v>2</v>
      </c>
      <c r="CA58" s="38" t="s">
        <v>83</v>
      </c>
      <c r="CB58" s="38"/>
      <c r="CC58" s="38"/>
      <c r="CD58" s="38"/>
      <c r="CE58" s="38"/>
      <c r="CF58" s="38">
        <v>4</v>
      </c>
      <c r="CG58" s="38"/>
      <c r="CH58" s="38"/>
      <c r="CI58" s="38"/>
      <c r="CJ58" s="38"/>
      <c r="CK58" s="38"/>
      <c r="CL58" s="38"/>
      <c r="CM58" s="38"/>
      <c r="CN58" s="38" t="s">
        <v>66</v>
      </c>
      <c r="CO58" s="38">
        <v>3</v>
      </c>
      <c r="CP58" s="38"/>
      <c r="CQ58" s="38"/>
      <c r="CR58" s="38"/>
      <c r="CS58" s="38"/>
      <c r="CT58" s="38"/>
      <c r="CU58" s="38"/>
      <c r="CV58" s="38"/>
      <c r="CW58" s="38"/>
      <c r="CX58" s="38" t="s">
        <v>486</v>
      </c>
      <c r="CY58" s="38"/>
      <c r="CZ58" s="38"/>
      <c r="DA58" s="38"/>
      <c r="DB58" s="38"/>
      <c r="DC58" s="38" t="s">
        <v>52</v>
      </c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15" t="s">
        <v>331</v>
      </c>
      <c r="EI58" s="15"/>
      <c r="EJ58" s="15"/>
      <c r="EK58" s="15"/>
      <c r="EL58" s="38"/>
      <c r="EM58" s="38"/>
      <c r="EN58" s="38"/>
      <c r="EO58" s="38">
        <f t="shared" si="8"/>
        <v>5</v>
      </c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15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15"/>
      <c r="HG58" s="20"/>
      <c r="HH58" s="20"/>
      <c r="HI58" s="20"/>
      <c r="HJ58" s="20"/>
    </row>
    <row r="59" spans="1:218" ht="21" x14ac:dyDescent="0.4">
      <c r="A59" s="2" t="str">
        <f>Ledenlijst!H10</f>
        <v>Lodewijks Ferdinand</v>
      </c>
      <c r="B59" s="2"/>
      <c r="C59" s="38"/>
      <c r="D59" s="38"/>
      <c r="E59" s="38"/>
      <c r="F59" s="38"/>
      <c r="G59" s="63"/>
      <c r="H59" s="38"/>
      <c r="I59" s="63"/>
      <c r="J59" s="38">
        <v>4</v>
      </c>
      <c r="K59" s="38">
        <v>1</v>
      </c>
      <c r="L59" s="38"/>
      <c r="M59" s="38"/>
      <c r="O59" s="38"/>
      <c r="P59" s="63"/>
      <c r="Q59" s="38"/>
      <c r="R59" s="63" t="s">
        <v>38</v>
      </c>
      <c r="S59" s="38"/>
      <c r="T59" s="38"/>
      <c r="V59" s="38">
        <v>2</v>
      </c>
      <c r="W59" s="63"/>
      <c r="X59" s="38"/>
      <c r="Y59" s="38"/>
      <c r="Z59" s="38"/>
      <c r="AA59" s="38"/>
      <c r="AC59" s="38"/>
      <c r="AD59" s="63" t="s">
        <v>38</v>
      </c>
      <c r="AE59" s="38"/>
      <c r="AF59" s="38">
        <v>1</v>
      </c>
      <c r="AG59" s="38"/>
      <c r="AH59" s="38"/>
      <c r="AI59" s="63" t="s">
        <v>0</v>
      </c>
      <c r="AJ59" s="38">
        <v>2</v>
      </c>
      <c r="AK59" s="63"/>
      <c r="AL59" s="63"/>
      <c r="AM59" s="38" t="s">
        <v>38</v>
      </c>
      <c r="AN59" s="38"/>
      <c r="AO59" s="38"/>
      <c r="AQ59" s="38"/>
      <c r="AR59" s="63"/>
      <c r="AS59" s="38"/>
      <c r="AT59" s="38">
        <v>1</v>
      </c>
      <c r="AU59" s="38"/>
      <c r="AV59" s="38"/>
      <c r="AW59" s="63" t="s">
        <v>27</v>
      </c>
      <c r="AX59" s="38">
        <v>3</v>
      </c>
      <c r="AY59" s="63"/>
      <c r="AZ59" s="38"/>
      <c r="BA59" s="38">
        <v>1</v>
      </c>
      <c r="BB59" s="38"/>
      <c r="BC59" s="38"/>
      <c r="BD59" s="38" t="s">
        <v>30</v>
      </c>
      <c r="BF59" s="63"/>
      <c r="BG59" s="38" t="s">
        <v>52</v>
      </c>
      <c r="BH59" s="38"/>
      <c r="BI59" s="38"/>
      <c r="BJ59" s="38"/>
      <c r="BL59" s="38" t="s">
        <v>37</v>
      </c>
      <c r="BM59" s="63" t="s">
        <v>52</v>
      </c>
      <c r="BN59" s="38"/>
      <c r="BO59" s="38"/>
      <c r="BP59" s="38"/>
      <c r="BQ59" s="38"/>
      <c r="BS59" s="38" t="s">
        <v>83</v>
      </c>
      <c r="BT59" s="63"/>
      <c r="BU59" s="38"/>
      <c r="BV59" s="38">
        <v>1</v>
      </c>
      <c r="BW59" s="38"/>
      <c r="BX59" s="38"/>
      <c r="BY59" s="15" t="s">
        <v>37</v>
      </c>
      <c r="BZ59" s="38">
        <v>2</v>
      </c>
      <c r="CA59" s="40"/>
      <c r="CB59" s="38">
        <v>1</v>
      </c>
      <c r="CC59" s="38"/>
      <c r="CD59" s="38"/>
      <c r="CE59" s="38">
        <v>2</v>
      </c>
      <c r="CF59" s="59" t="s">
        <v>52</v>
      </c>
      <c r="CG59" s="38"/>
      <c r="CH59" s="38" t="s">
        <v>37</v>
      </c>
      <c r="CJ59" s="38"/>
      <c r="CK59" s="38"/>
      <c r="CL59" s="38"/>
      <c r="CM59" s="15" t="s">
        <v>30</v>
      </c>
      <c r="CN59" s="38" t="s">
        <v>52</v>
      </c>
      <c r="CO59" s="38"/>
      <c r="CP59" s="38"/>
      <c r="CQ59" s="38"/>
      <c r="CR59" s="38"/>
      <c r="CS59" s="38"/>
      <c r="CT59" s="15" t="s">
        <v>30</v>
      </c>
      <c r="CU59" s="38"/>
      <c r="CV59" s="38"/>
      <c r="CW59" s="38"/>
      <c r="CX59" s="38"/>
      <c r="CY59" s="38"/>
      <c r="CZ59" s="38"/>
      <c r="DB59" s="38"/>
      <c r="DC59" s="38">
        <v>2</v>
      </c>
      <c r="DD59" s="38"/>
      <c r="DE59" s="38"/>
      <c r="DF59" s="38"/>
      <c r="DG59" s="38"/>
      <c r="DI59" s="38"/>
      <c r="DJ59" s="38"/>
      <c r="DK59" s="38">
        <v>3</v>
      </c>
      <c r="DL59" s="38"/>
      <c r="DM59" s="38"/>
      <c r="DN59" s="38"/>
      <c r="DP59" s="38">
        <v>2</v>
      </c>
      <c r="DQ59" s="40"/>
      <c r="DR59" s="38"/>
      <c r="DS59" s="38"/>
      <c r="DT59" s="38"/>
      <c r="DU59" s="38"/>
      <c r="DW59" s="38"/>
      <c r="DX59" s="38"/>
      <c r="DY59" s="38"/>
      <c r="DZ59" s="38"/>
      <c r="EA59" s="38"/>
      <c r="EB59" s="38"/>
      <c r="ED59" s="38"/>
      <c r="EE59" s="38"/>
      <c r="EF59" s="38"/>
      <c r="EG59" s="38"/>
      <c r="EH59" s="38" t="s">
        <v>331</v>
      </c>
      <c r="EI59" s="38"/>
      <c r="EK59" s="38"/>
      <c r="EL59" s="15"/>
      <c r="EM59" s="38"/>
      <c r="EN59" s="38"/>
      <c r="EO59" s="38">
        <f t="shared" si="8"/>
        <v>4</v>
      </c>
      <c r="EP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15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15"/>
      <c r="HG59" s="20"/>
      <c r="HH59" s="20"/>
      <c r="HI59" s="20"/>
      <c r="HJ59" s="20"/>
    </row>
    <row r="60" spans="1:218" ht="21" x14ac:dyDescent="0.4">
      <c r="A60" s="2" t="str">
        <f>Ledenlijst!H11</f>
        <v>Loots Ludo</v>
      </c>
      <c r="B60" s="63"/>
      <c r="C60" s="63"/>
      <c r="D60" s="63">
        <v>1</v>
      </c>
      <c r="E60" s="63"/>
      <c r="F60" s="63"/>
      <c r="G60" s="63"/>
      <c r="H60" s="63"/>
      <c r="I60" s="63"/>
      <c r="J60" s="63"/>
      <c r="K60" s="63">
        <v>1</v>
      </c>
      <c r="L60" s="63"/>
      <c r="M60" s="63"/>
      <c r="N60" s="63"/>
      <c r="O60" s="63"/>
      <c r="P60" s="63"/>
      <c r="Q60" s="63"/>
      <c r="R60" s="63" t="s">
        <v>38</v>
      </c>
      <c r="S60" s="63"/>
      <c r="T60" s="63"/>
      <c r="U60" s="63"/>
      <c r="V60" s="63" t="s">
        <v>4</v>
      </c>
      <c r="W60" s="63"/>
      <c r="X60" s="63"/>
      <c r="Y60" s="63">
        <v>1</v>
      </c>
      <c r="Z60" s="63"/>
      <c r="AA60" s="63"/>
      <c r="AB60" s="63"/>
      <c r="AC60" s="63"/>
      <c r="AD60" s="64"/>
      <c r="AE60" s="63"/>
      <c r="AF60" s="63">
        <v>1</v>
      </c>
      <c r="AG60" s="63"/>
      <c r="AH60" s="63"/>
      <c r="AI60" s="63"/>
      <c r="AJ60" s="63"/>
      <c r="AK60" s="63"/>
      <c r="AL60" s="63">
        <v>1</v>
      </c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E60" s="63" t="s">
        <v>0</v>
      </c>
      <c r="BF60" s="63"/>
      <c r="BG60" s="63" t="s">
        <v>73</v>
      </c>
      <c r="BH60" s="63"/>
      <c r="BI60" s="63"/>
      <c r="BJ60" s="63"/>
      <c r="BK60" s="63"/>
      <c r="BL60" s="63" t="s">
        <v>4</v>
      </c>
      <c r="BM60" s="63"/>
      <c r="BN60" s="63" t="s">
        <v>486</v>
      </c>
      <c r="BO60" s="63">
        <v>1</v>
      </c>
      <c r="BP60" s="63"/>
      <c r="BQ60" s="63"/>
      <c r="BR60" s="63"/>
      <c r="BS60" s="63"/>
      <c r="BT60" s="63" t="s">
        <v>37</v>
      </c>
      <c r="BU60" s="59"/>
      <c r="BV60" s="38">
        <v>1</v>
      </c>
      <c r="BW60" s="38"/>
      <c r="BX60" s="15"/>
      <c r="BY60" s="15" t="s">
        <v>52</v>
      </c>
      <c r="BZ60" s="38"/>
      <c r="CA60" s="38"/>
      <c r="CB60" s="38">
        <v>1</v>
      </c>
      <c r="CC60" s="38"/>
      <c r="CD60" s="38"/>
      <c r="CE60" s="38"/>
      <c r="CF60" s="38" t="s">
        <v>63</v>
      </c>
      <c r="CG60" s="38"/>
      <c r="CH60" s="38" t="s">
        <v>38</v>
      </c>
      <c r="CI60" s="38"/>
      <c r="CJ60" s="38">
        <v>1</v>
      </c>
      <c r="CK60" s="38"/>
      <c r="CL60" s="38"/>
      <c r="CM60" s="38"/>
      <c r="CN60" s="38" t="s">
        <v>0</v>
      </c>
      <c r="CO60" s="38"/>
      <c r="CP60" s="38"/>
      <c r="CQ60" s="38"/>
      <c r="CR60" s="38">
        <v>1</v>
      </c>
      <c r="CS60" s="38"/>
      <c r="CT60" s="38"/>
      <c r="CU60" s="38"/>
      <c r="CV60" s="38"/>
      <c r="CW60" s="38"/>
      <c r="CX60" s="38" t="s">
        <v>37</v>
      </c>
      <c r="CY60" s="38"/>
      <c r="CZ60" s="38"/>
      <c r="DA60" s="38"/>
      <c r="DB60" s="38"/>
      <c r="DC60" s="38"/>
      <c r="DD60" s="38" t="s">
        <v>37</v>
      </c>
      <c r="DE60" s="38"/>
      <c r="DF60" s="38"/>
      <c r="DG60" s="38"/>
      <c r="DH60" s="38" t="s">
        <v>52</v>
      </c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15" t="s">
        <v>331</v>
      </c>
      <c r="EI60" s="15"/>
      <c r="EJ60" s="15"/>
      <c r="EK60" s="15"/>
      <c r="EL60" s="38"/>
      <c r="EM60" s="38"/>
      <c r="EN60" s="38"/>
      <c r="EO60" s="38">
        <f t="shared" si="8"/>
        <v>3</v>
      </c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15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15"/>
      <c r="HG60" s="20"/>
      <c r="HH60" s="20"/>
      <c r="HI60" s="20"/>
      <c r="HJ60" s="20"/>
    </row>
    <row r="61" spans="1:218" ht="21" x14ac:dyDescent="0.4">
      <c r="A61" s="2" t="str">
        <f>Ledenlijst!H12</f>
        <v>Mandiau Luc</v>
      </c>
      <c r="B61" s="63"/>
      <c r="C61" s="63"/>
      <c r="D61" s="63">
        <v>1</v>
      </c>
      <c r="E61" s="63"/>
      <c r="F61" s="64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  <c r="R61" s="63"/>
      <c r="S61" s="63"/>
      <c r="T61" s="63"/>
      <c r="U61" s="71"/>
      <c r="V61" s="63"/>
      <c r="W61" s="63"/>
      <c r="X61" s="64"/>
      <c r="Y61" s="63">
        <v>1</v>
      </c>
      <c r="Z61" s="63"/>
      <c r="AA61" s="63"/>
      <c r="AB61" s="63"/>
      <c r="AC61" s="63" t="s">
        <v>52</v>
      </c>
      <c r="AD61" s="63"/>
      <c r="AE61" s="63"/>
      <c r="AF61" s="63"/>
      <c r="AG61" s="63"/>
      <c r="AH61" s="63"/>
      <c r="AI61" s="63"/>
      <c r="AJ61" s="63"/>
      <c r="AK61" s="63"/>
      <c r="AL61" s="63">
        <v>1</v>
      </c>
      <c r="AM61" s="63"/>
      <c r="AN61" s="63"/>
      <c r="AO61" s="63"/>
      <c r="AP61" s="63"/>
      <c r="AQ61" s="63"/>
      <c r="AR61" s="63"/>
      <c r="AS61" s="64"/>
      <c r="AT61" s="63"/>
      <c r="AU61" s="63"/>
      <c r="AV61" s="63"/>
      <c r="AW61" s="63"/>
      <c r="AX61" s="63"/>
      <c r="AY61" s="63"/>
      <c r="AZ61" s="64"/>
      <c r="BA61" s="63">
        <v>1</v>
      </c>
      <c r="BB61" s="63"/>
      <c r="BC61" s="63"/>
      <c r="BD61" s="63"/>
      <c r="BE61" s="63"/>
      <c r="BF61" s="63"/>
      <c r="BG61" s="64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4"/>
      <c r="BV61" s="38">
        <v>1</v>
      </c>
      <c r="BW61" s="38"/>
      <c r="BX61" s="15"/>
      <c r="BY61" s="15"/>
      <c r="BZ61" s="38"/>
      <c r="CA61" s="38" t="s">
        <v>52</v>
      </c>
      <c r="CB61" s="38"/>
      <c r="CC61" s="38"/>
      <c r="CD61" s="38"/>
      <c r="CE61" s="38"/>
      <c r="CF61" s="38"/>
      <c r="CG61" s="38"/>
      <c r="CH61" s="38"/>
      <c r="CI61" s="38"/>
      <c r="CJ61" s="38">
        <v>1</v>
      </c>
      <c r="CK61" s="38"/>
      <c r="CL61" s="38"/>
      <c r="CM61" s="38"/>
      <c r="CN61" s="38"/>
      <c r="CO61" s="38"/>
      <c r="CP61" s="38" t="s">
        <v>486</v>
      </c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 t="s">
        <v>52</v>
      </c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15" t="s">
        <v>331</v>
      </c>
      <c r="EI61" s="15"/>
      <c r="EJ61" s="15"/>
      <c r="EK61" s="15"/>
      <c r="EL61" s="38"/>
      <c r="EM61" s="38"/>
      <c r="EN61" s="38"/>
      <c r="EO61" s="38">
        <f t="shared" si="8"/>
        <v>4</v>
      </c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15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15"/>
      <c r="HG61" s="20"/>
      <c r="HH61" s="20"/>
      <c r="HI61" s="20"/>
      <c r="HJ61" s="20"/>
    </row>
    <row r="62" spans="1:218" ht="21" x14ac:dyDescent="0.4">
      <c r="A62" s="2" t="str">
        <f>Ledenlijst!H13</f>
        <v>Mannaerts Jos</v>
      </c>
      <c r="B62" s="63"/>
      <c r="C62" s="63"/>
      <c r="D62" s="63"/>
      <c r="E62" s="63"/>
      <c r="F62" s="63"/>
      <c r="G62" s="63">
        <v>3</v>
      </c>
      <c r="H62" s="63"/>
      <c r="I62" s="63"/>
      <c r="J62" s="64">
        <v>4</v>
      </c>
      <c r="K62" s="63"/>
      <c r="L62" s="63"/>
      <c r="M62" s="63"/>
      <c r="N62" s="63">
        <v>3</v>
      </c>
      <c r="O62" s="63"/>
      <c r="P62" s="63"/>
      <c r="Q62" s="63"/>
      <c r="R62" s="63"/>
      <c r="S62" s="63"/>
      <c r="T62" s="63"/>
      <c r="U62" s="63">
        <v>3</v>
      </c>
      <c r="V62" s="63" t="s">
        <v>37</v>
      </c>
      <c r="W62" s="63"/>
      <c r="X62" s="63"/>
      <c r="Y62" s="63"/>
      <c r="Z62" s="63"/>
      <c r="AA62" s="63"/>
      <c r="AB62" s="63" t="s">
        <v>30</v>
      </c>
      <c r="AC62" s="64"/>
      <c r="AD62" s="63"/>
      <c r="AE62" s="63"/>
      <c r="AF62" s="63"/>
      <c r="AG62" s="76"/>
      <c r="AH62" s="63"/>
      <c r="AI62" s="63">
        <v>3</v>
      </c>
      <c r="AJ62" s="63"/>
      <c r="AK62" s="63"/>
      <c r="AL62" s="63">
        <v>4</v>
      </c>
      <c r="AM62" s="63"/>
      <c r="AN62" s="63"/>
      <c r="AO62" s="63"/>
      <c r="AP62" s="63"/>
      <c r="AQ62" s="63"/>
      <c r="AR62" s="63"/>
      <c r="AS62" s="63">
        <v>4</v>
      </c>
      <c r="AT62" s="63">
        <v>3</v>
      </c>
      <c r="AU62" s="63"/>
      <c r="AV62" s="63"/>
      <c r="AW62" s="63">
        <v>4</v>
      </c>
      <c r="AX62" s="63">
        <v>3</v>
      </c>
      <c r="AY62" s="63"/>
      <c r="AZ62" s="63"/>
      <c r="BA62" s="63"/>
      <c r="BB62" s="63"/>
      <c r="BC62" s="63"/>
      <c r="BD62" s="63" t="s">
        <v>30</v>
      </c>
      <c r="BE62" s="63" t="s">
        <v>0</v>
      </c>
      <c r="BF62" s="63"/>
      <c r="BG62" s="63"/>
      <c r="BH62" s="63">
        <v>3</v>
      </c>
      <c r="BI62" s="63"/>
      <c r="BJ62" s="63"/>
      <c r="BK62" s="63"/>
      <c r="BL62" s="63"/>
      <c r="BM62" s="63"/>
      <c r="BN62" s="63" t="s">
        <v>30</v>
      </c>
      <c r="BO62" s="63"/>
      <c r="BP62" s="63"/>
      <c r="BQ62" s="63"/>
      <c r="BR62" s="63">
        <v>3</v>
      </c>
      <c r="BS62" s="63"/>
      <c r="BT62" s="63"/>
      <c r="BU62" s="59">
        <v>4</v>
      </c>
      <c r="BV62" s="38"/>
      <c r="BW62" s="38"/>
      <c r="BX62" s="15"/>
      <c r="BY62" s="15"/>
      <c r="BZ62" s="38"/>
      <c r="CA62" s="38">
        <v>4</v>
      </c>
      <c r="CB62" s="38"/>
      <c r="CC62" s="38">
        <v>3</v>
      </c>
      <c r="CD62" s="38"/>
      <c r="CE62" s="38"/>
      <c r="CF62" s="38">
        <v>3</v>
      </c>
      <c r="CG62" s="38"/>
      <c r="CH62" s="38"/>
      <c r="CI62" s="38">
        <v>4</v>
      </c>
      <c r="CJ62" s="38"/>
      <c r="CK62" s="38"/>
      <c r="CL62" s="38"/>
      <c r="CM62" s="38"/>
      <c r="CN62" s="38" t="s">
        <v>0</v>
      </c>
      <c r="CO62" s="38">
        <v>3</v>
      </c>
      <c r="CP62" s="38"/>
      <c r="CQ62" s="38"/>
      <c r="CR62" s="38"/>
      <c r="CS62" s="38"/>
      <c r="CT62" s="38"/>
      <c r="CU62" s="38">
        <v>3</v>
      </c>
      <c r="CV62" s="38"/>
      <c r="CW62" s="38">
        <v>4</v>
      </c>
      <c r="CX62" s="38"/>
      <c r="CY62" s="38"/>
      <c r="CZ62" s="38"/>
      <c r="DA62" s="38">
        <v>3</v>
      </c>
      <c r="DB62" s="38"/>
      <c r="DC62" s="38"/>
      <c r="DD62" s="38"/>
      <c r="DE62" s="38"/>
      <c r="DF62" s="38"/>
      <c r="DG62" s="38"/>
      <c r="DH62" s="38"/>
      <c r="DI62" s="38"/>
      <c r="DJ62" s="38"/>
      <c r="DK62" s="38">
        <v>4</v>
      </c>
      <c r="DL62" s="38"/>
      <c r="DM62" s="38"/>
      <c r="DN62" s="38"/>
      <c r="DO62" s="38"/>
      <c r="DP62" s="38">
        <v>3</v>
      </c>
      <c r="DQ62" s="38"/>
      <c r="DR62" s="38">
        <v>4</v>
      </c>
      <c r="DS62" s="38"/>
      <c r="DT62" s="38"/>
      <c r="DU62" s="38"/>
      <c r="DV62" s="38"/>
      <c r="DW62" s="38">
        <v>4</v>
      </c>
      <c r="DX62" s="38"/>
      <c r="DY62" s="38"/>
      <c r="DZ62" s="38"/>
      <c r="EA62" s="38"/>
      <c r="EB62" s="38"/>
      <c r="EC62" s="38"/>
      <c r="ED62" s="38"/>
      <c r="EE62" s="38"/>
      <c r="EF62" s="38">
        <v>4</v>
      </c>
      <c r="EG62" s="38"/>
      <c r="EH62" s="15" t="s">
        <v>331</v>
      </c>
      <c r="EI62" s="15"/>
      <c r="EJ62" s="15"/>
      <c r="EK62" s="15"/>
      <c r="EL62" s="38"/>
      <c r="EM62" s="38"/>
      <c r="EN62" s="38"/>
      <c r="EO62" s="38">
        <f t="shared" si="8"/>
        <v>0</v>
      </c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15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15"/>
      <c r="HG62" s="20"/>
      <c r="HH62" s="20"/>
      <c r="HI62" s="20"/>
      <c r="HJ62" s="20"/>
    </row>
    <row r="63" spans="1:218" ht="21" customHeight="1" x14ac:dyDescent="0.4">
      <c r="A63" s="2" t="str">
        <f>Ledenlijst!H14</f>
        <v>Pol Pim</v>
      </c>
      <c r="B63" s="63"/>
      <c r="C63" s="63">
        <v>1</v>
      </c>
      <c r="D63" s="63"/>
      <c r="E63" s="63"/>
      <c r="F63" s="63"/>
      <c r="G63" s="63"/>
      <c r="H63" s="63"/>
      <c r="I63" s="63"/>
      <c r="J63" s="63">
        <v>2</v>
      </c>
      <c r="K63" s="63"/>
      <c r="L63" s="63"/>
      <c r="M63" s="63"/>
      <c r="N63" s="63"/>
      <c r="O63" s="63">
        <v>2</v>
      </c>
      <c r="P63" s="63"/>
      <c r="Q63" s="63" t="s">
        <v>52</v>
      </c>
      <c r="R63" s="63"/>
      <c r="S63" s="63"/>
      <c r="T63" s="63"/>
      <c r="U63" s="63">
        <v>3</v>
      </c>
      <c r="V63" s="63"/>
      <c r="W63" s="63"/>
      <c r="X63" s="63"/>
      <c r="Y63" s="63"/>
      <c r="Z63" s="63"/>
      <c r="AA63" s="63"/>
      <c r="AB63" s="63"/>
      <c r="AC63" s="63"/>
      <c r="AD63" s="63">
        <v>2</v>
      </c>
      <c r="AE63" s="63">
        <v>1</v>
      </c>
      <c r="AF63" s="63"/>
      <c r="AG63" s="63"/>
      <c r="AH63" s="63"/>
      <c r="AI63" s="63">
        <v>3</v>
      </c>
      <c r="AJ63" s="63"/>
      <c r="AK63" s="63"/>
      <c r="AL63" s="63"/>
      <c r="AM63" s="63"/>
      <c r="AN63" s="63"/>
      <c r="AO63" s="63"/>
      <c r="AP63" s="63"/>
      <c r="AQ63" s="63"/>
      <c r="AR63" s="63">
        <v>2</v>
      </c>
      <c r="AS63" s="63">
        <v>1</v>
      </c>
      <c r="AT63" s="63"/>
      <c r="AU63" s="63"/>
      <c r="AV63" s="63"/>
      <c r="AW63" s="63"/>
      <c r="AX63" s="63"/>
      <c r="AY63" s="63"/>
      <c r="AZ63" s="63">
        <v>2</v>
      </c>
      <c r="BA63" s="63"/>
      <c r="BB63" s="63"/>
      <c r="BC63" s="63"/>
      <c r="BD63" s="63"/>
      <c r="BE63" s="63"/>
      <c r="BF63" s="63">
        <v>2</v>
      </c>
      <c r="BG63" s="63"/>
      <c r="BH63" s="63"/>
      <c r="BI63" s="63"/>
      <c r="BJ63" s="63"/>
      <c r="BK63" s="63"/>
      <c r="BL63" s="63"/>
      <c r="BM63" s="63"/>
      <c r="BN63" s="63">
        <v>1</v>
      </c>
      <c r="BO63" s="63" t="s">
        <v>83</v>
      </c>
      <c r="BP63" s="63"/>
      <c r="BQ63" s="63"/>
      <c r="BR63" s="63"/>
      <c r="BS63" s="63">
        <v>2</v>
      </c>
      <c r="BT63" s="63"/>
      <c r="BU63" s="59"/>
      <c r="BV63" s="38"/>
      <c r="BW63" s="38"/>
      <c r="BX63" s="15"/>
      <c r="BY63" s="15"/>
      <c r="BZ63" s="38"/>
      <c r="CA63" s="38" t="s">
        <v>486</v>
      </c>
      <c r="CB63" s="38">
        <v>1</v>
      </c>
      <c r="CC63" s="38"/>
      <c r="CD63" s="38"/>
      <c r="CE63" s="38"/>
      <c r="CF63" s="38">
        <v>3</v>
      </c>
      <c r="CG63" s="38"/>
      <c r="CH63" s="38"/>
      <c r="CI63" s="38"/>
      <c r="CJ63" s="38"/>
      <c r="CK63" s="38"/>
      <c r="CL63" s="38"/>
      <c r="CM63" s="38"/>
      <c r="CN63" s="38">
        <v>2</v>
      </c>
      <c r="CP63" s="38">
        <v>1</v>
      </c>
      <c r="CQ63" s="38"/>
      <c r="CR63" s="38"/>
      <c r="CS63" s="38"/>
      <c r="CT63" s="38"/>
      <c r="CU63" s="38"/>
      <c r="CV63" s="38">
        <v>2</v>
      </c>
      <c r="CW63" s="38"/>
      <c r="CX63" s="38"/>
      <c r="CY63" s="38"/>
      <c r="CZ63" s="38"/>
      <c r="DA63" s="38">
        <v>3</v>
      </c>
      <c r="DB63" s="38"/>
      <c r="DC63" s="38"/>
      <c r="DD63" s="38" t="s">
        <v>52</v>
      </c>
      <c r="DE63" s="38"/>
      <c r="DF63" s="38"/>
      <c r="DG63" s="38"/>
      <c r="DH63" s="38"/>
      <c r="DI63" s="38">
        <v>2</v>
      </c>
      <c r="DJ63" s="38"/>
      <c r="DL63" s="38"/>
      <c r="DM63" s="38"/>
      <c r="DN63" s="38"/>
      <c r="DO63" s="38" t="s">
        <v>52</v>
      </c>
      <c r="DP63" s="38">
        <v>3</v>
      </c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15" t="s">
        <v>331</v>
      </c>
      <c r="EI63" s="15"/>
      <c r="EJ63" s="15"/>
      <c r="EK63" s="15"/>
      <c r="EL63" s="38"/>
      <c r="EM63" s="38"/>
      <c r="EN63" s="38"/>
      <c r="EO63" s="38">
        <f t="shared" si="8"/>
        <v>4</v>
      </c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15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15"/>
      <c r="HG63" s="20"/>
      <c r="HH63" s="20"/>
      <c r="HI63" s="20"/>
      <c r="HJ63" s="20"/>
    </row>
    <row r="64" spans="1:218" ht="21" x14ac:dyDescent="0.4">
      <c r="A64" s="2" t="str">
        <f>Ledenlijst!H15</f>
        <v>Slegers Eddie</v>
      </c>
      <c r="B64" s="63"/>
      <c r="C64" s="63"/>
      <c r="D64" s="63"/>
      <c r="E64" s="63"/>
      <c r="F64" s="63"/>
      <c r="G64" s="63" t="s">
        <v>66</v>
      </c>
      <c r="H64" s="63" t="s">
        <v>66</v>
      </c>
      <c r="I64" s="63" t="s">
        <v>66</v>
      </c>
      <c r="J64" s="63" t="s">
        <v>66</v>
      </c>
      <c r="K64" s="63" t="s">
        <v>66</v>
      </c>
      <c r="L64" s="63" t="s">
        <v>66</v>
      </c>
      <c r="M64" s="63"/>
      <c r="N64" s="63" t="s">
        <v>66</v>
      </c>
      <c r="O64" s="63" t="s">
        <v>66</v>
      </c>
      <c r="P64" s="63" t="s">
        <v>66</v>
      </c>
      <c r="Q64" s="63" t="s">
        <v>66</v>
      </c>
      <c r="R64" s="63" t="s">
        <v>66</v>
      </c>
      <c r="S64" s="63" t="s">
        <v>66</v>
      </c>
      <c r="T64" s="63"/>
      <c r="U64" s="63" t="s">
        <v>66</v>
      </c>
      <c r="V64" s="63" t="s">
        <v>66</v>
      </c>
      <c r="W64" s="63" t="s">
        <v>66</v>
      </c>
      <c r="X64" s="63" t="s">
        <v>66</v>
      </c>
      <c r="Y64" s="63" t="s">
        <v>66</v>
      </c>
      <c r="Z64" s="63" t="s">
        <v>66</v>
      </c>
      <c r="AA64" s="63"/>
      <c r="AB64" s="63" t="s">
        <v>66</v>
      </c>
      <c r="AC64" s="63" t="s">
        <v>66</v>
      </c>
      <c r="AD64" s="63" t="s">
        <v>66</v>
      </c>
      <c r="AE64" s="63" t="s">
        <v>66</v>
      </c>
      <c r="AF64" s="63" t="s">
        <v>66</v>
      </c>
      <c r="AG64" s="63" t="s">
        <v>66</v>
      </c>
      <c r="AH64" s="63"/>
      <c r="AI64" s="63" t="s">
        <v>66</v>
      </c>
      <c r="AJ64" s="63" t="s">
        <v>66</v>
      </c>
      <c r="AK64" s="63" t="s">
        <v>66</v>
      </c>
      <c r="AL64" s="63" t="s">
        <v>66</v>
      </c>
      <c r="AM64" s="63" t="s">
        <v>66</v>
      </c>
      <c r="AN64" s="63" t="s">
        <v>66</v>
      </c>
      <c r="AO64" s="63"/>
      <c r="AP64" s="63" t="s">
        <v>66</v>
      </c>
      <c r="AQ64" s="63" t="s">
        <v>66</v>
      </c>
      <c r="AR64" s="63" t="s">
        <v>66</v>
      </c>
      <c r="AS64" s="63" t="s">
        <v>66</v>
      </c>
      <c r="AT64" s="63" t="s">
        <v>66</v>
      </c>
      <c r="AU64" s="63" t="s">
        <v>66</v>
      </c>
      <c r="AV64" s="63"/>
      <c r="AW64" s="63" t="s">
        <v>66</v>
      </c>
      <c r="AX64" s="63" t="s">
        <v>66</v>
      </c>
      <c r="AY64" s="63" t="s">
        <v>66</v>
      </c>
      <c r="AZ64" s="63" t="s">
        <v>66</v>
      </c>
      <c r="BA64" s="63" t="s">
        <v>66</v>
      </c>
      <c r="BB64" s="63" t="s">
        <v>66</v>
      </c>
      <c r="BC64" s="63"/>
      <c r="BD64" s="63" t="s">
        <v>66</v>
      </c>
      <c r="BE64" s="63" t="s">
        <v>66</v>
      </c>
      <c r="BF64" s="63" t="s">
        <v>66</v>
      </c>
      <c r="BG64" s="63" t="s">
        <v>66</v>
      </c>
      <c r="BH64" s="63" t="s">
        <v>66</v>
      </c>
      <c r="BI64" s="63" t="s">
        <v>66</v>
      </c>
      <c r="BJ64" s="63"/>
      <c r="BK64" s="63"/>
      <c r="BL64" s="63"/>
      <c r="BM64" s="63"/>
      <c r="BN64" s="207" t="s">
        <v>488</v>
      </c>
      <c r="BO64" s="63"/>
      <c r="BP64" s="63"/>
      <c r="BQ64" s="63"/>
      <c r="BR64" s="63"/>
      <c r="BS64" s="63" t="s">
        <v>30</v>
      </c>
      <c r="BT64" s="63"/>
      <c r="BU64" s="62"/>
      <c r="BV64" s="38"/>
      <c r="BW64" s="38"/>
      <c r="BX64" s="15"/>
      <c r="BY64" s="15" t="s">
        <v>52</v>
      </c>
      <c r="BZ64" s="38"/>
      <c r="CA64" s="38"/>
      <c r="CB64" s="207" t="s">
        <v>488</v>
      </c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207"/>
      <c r="CN64" s="38"/>
      <c r="CO64" s="38"/>
      <c r="CP64" s="38"/>
      <c r="CQ64" s="38"/>
      <c r="CR64" s="38"/>
      <c r="CS64" s="38"/>
      <c r="CT64" s="207"/>
      <c r="CU64" s="38"/>
      <c r="CV64" s="38"/>
      <c r="CW64" s="38"/>
      <c r="CX64" s="38"/>
      <c r="CY64" s="38"/>
      <c r="CZ64" s="38"/>
      <c r="DA64" s="38"/>
      <c r="DB64" s="38"/>
      <c r="DC64" s="38" t="s">
        <v>52</v>
      </c>
      <c r="DD64" s="38"/>
      <c r="DE64" s="38"/>
      <c r="DF64" s="38"/>
      <c r="DG64" s="38"/>
      <c r="DH64" s="38"/>
      <c r="DI64" s="38"/>
      <c r="DJ64" s="38"/>
      <c r="DK64" s="38">
        <v>4</v>
      </c>
      <c r="DL64" s="38"/>
      <c r="DM64" s="38"/>
      <c r="DN64" s="38"/>
      <c r="DO64" s="38"/>
      <c r="DP64" s="38"/>
      <c r="DQ64" s="38"/>
      <c r="DR64" s="38" t="s">
        <v>329</v>
      </c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>
        <v>4</v>
      </c>
      <c r="EE64" s="38"/>
      <c r="EF64" s="38"/>
      <c r="EG64" s="38"/>
      <c r="EH64" s="15" t="s">
        <v>331</v>
      </c>
      <c r="EI64" s="15"/>
      <c r="EJ64" s="15"/>
      <c r="EK64" s="15"/>
      <c r="EL64" s="38"/>
      <c r="EM64" s="38"/>
      <c r="EN64" s="38"/>
      <c r="EO64" s="38">
        <f t="shared" si="8"/>
        <v>2</v>
      </c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15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15"/>
      <c r="HG64" s="20"/>
      <c r="HH64" s="20"/>
      <c r="HI64" s="20"/>
      <c r="HJ64" s="20"/>
    </row>
    <row r="65" spans="1:218" ht="21" x14ac:dyDescent="0.4">
      <c r="A65" s="2" t="str">
        <f>Ledenlijst!H16</f>
        <v>Smeets Willy</v>
      </c>
      <c r="B65" s="63"/>
      <c r="C65" s="63"/>
      <c r="D65" s="38" t="s">
        <v>66</v>
      </c>
      <c r="E65" s="38" t="s">
        <v>66</v>
      </c>
      <c r="F65" s="63"/>
      <c r="G65" s="63"/>
      <c r="H65" s="63"/>
      <c r="I65" s="63" t="s">
        <v>38</v>
      </c>
      <c r="J65" s="63"/>
      <c r="K65" s="38" t="s">
        <v>66</v>
      </c>
      <c r="L65" s="38" t="s">
        <v>66</v>
      </c>
      <c r="M65" s="63"/>
      <c r="N65" s="63"/>
      <c r="O65" s="63" t="s">
        <v>52</v>
      </c>
      <c r="P65" s="63" t="s">
        <v>66</v>
      </c>
      <c r="Q65" s="63" t="s">
        <v>37</v>
      </c>
      <c r="R65" s="38" t="s">
        <v>66</v>
      </c>
      <c r="S65" s="38" t="s">
        <v>66</v>
      </c>
      <c r="T65" s="63"/>
      <c r="U65" s="63"/>
      <c r="W65" s="63"/>
      <c r="X65" s="63" t="s">
        <v>38</v>
      </c>
      <c r="Y65" s="38" t="s">
        <v>66</v>
      </c>
      <c r="Z65" s="38" t="s">
        <v>66</v>
      </c>
      <c r="AA65" s="63"/>
      <c r="AB65" s="63"/>
      <c r="AC65" s="63"/>
      <c r="AD65" s="63" t="s">
        <v>66</v>
      </c>
      <c r="AE65" s="63"/>
      <c r="AF65" s="38" t="s">
        <v>66</v>
      </c>
      <c r="AG65" s="38" t="s">
        <v>66</v>
      </c>
      <c r="AH65" s="63"/>
      <c r="AI65" s="63" t="s">
        <v>52</v>
      </c>
      <c r="AJ65" s="63"/>
      <c r="AK65" s="63" t="s">
        <v>45</v>
      </c>
      <c r="AL65" s="63"/>
      <c r="AM65" s="63"/>
      <c r="AN65" s="63" t="s">
        <v>66</v>
      </c>
      <c r="AO65" s="63"/>
      <c r="AP65" s="63"/>
      <c r="AQ65" s="63"/>
      <c r="AR65" s="63"/>
      <c r="AS65" s="63" t="s">
        <v>38</v>
      </c>
      <c r="AT65" s="38" t="s">
        <v>66</v>
      </c>
      <c r="AU65" s="38" t="s">
        <v>66</v>
      </c>
      <c r="AV65" s="63"/>
      <c r="AW65" s="63" t="s">
        <v>27</v>
      </c>
      <c r="AX65" s="73"/>
      <c r="AY65" s="63" t="s">
        <v>38</v>
      </c>
      <c r="AZ65" s="63"/>
      <c r="BA65" s="38" t="s">
        <v>66</v>
      </c>
      <c r="BB65" s="38" t="s">
        <v>66</v>
      </c>
      <c r="BC65" s="63"/>
      <c r="BD65" s="63" t="s">
        <v>66</v>
      </c>
      <c r="BE65" s="63" t="s">
        <v>45</v>
      </c>
      <c r="BF65" s="63" t="s">
        <v>38</v>
      </c>
      <c r="BG65" s="63" t="s">
        <v>37</v>
      </c>
      <c r="BH65" s="38" t="s">
        <v>66</v>
      </c>
      <c r="BI65" s="38" t="s">
        <v>66</v>
      </c>
      <c r="BJ65" s="63"/>
      <c r="BK65" s="63" t="s">
        <v>66</v>
      </c>
      <c r="BL65" s="63"/>
      <c r="BM65" s="63" t="s">
        <v>38</v>
      </c>
      <c r="BN65" s="63" t="s">
        <v>45</v>
      </c>
      <c r="BO65" s="38" t="s">
        <v>66</v>
      </c>
      <c r="BP65" s="38" t="s">
        <v>66</v>
      </c>
      <c r="BQ65" s="63"/>
      <c r="BR65" s="63" t="s">
        <v>66</v>
      </c>
      <c r="BS65" s="63"/>
      <c r="BT65" s="63" t="s">
        <v>38</v>
      </c>
      <c r="BU65" s="59" t="s">
        <v>66</v>
      </c>
      <c r="BV65" s="38" t="s">
        <v>37</v>
      </c>
      <c r="BW65" s="38" t="s">
        <v>66</v>
      </c>
      <c r="BX65" s="15"/>
      <c r="BY65" s="15" t="s">
        <v>486</v>
      </c>
      <c r="BZ65" s="38"/>
      <c r="CA65" s="38" t="s">
        <v>66</v>
      </c>
      <c r="CB65" s="38" t="s">
        <v>66</v>
      </c>
      <c r="CC65" s="38" t="s">
        <v>66</v>
      </c>
      <c r="CD65" s="38" t="s">
        <v>66</v>
      </c>
      <c r="CE65" s="38"/>
      <c r="CF65" s="38">
        <v>4</v>
      </c>
      <c r="CG65" s="38" t="s">
        <v>52</v>
      </c>
      <c r="CH65" s="40"/>
      <c r="CI65" s="38" t="s">
        <v>66</v>
      </c>
      <c r="CJ65" s="38" t="s">
        <v>66</v>
      </c>
      <c r="CK65" s="38" t="s">
        <v>66</v>
      </c>
      <c r="CL65" s="38"/>
      <c r="CM65" s="38" t="s">
        <v>38</v>
      </c>
      <c r="CN65" s="38">
        <v>4</v>
      </c>
      <c r="CO65" s="38" t="s">
        <v>66</v>
      </c>
      <c r="CP65" s="38" t="s">
        <v>37</v>
      </c>
      <c r="CQ65" s="38" t="s">
        <v>66</v>
      </c>
      <c r="CR65" s="38" t="s">
        <v>66</v>
      </c>
      <c r="CS65" s="38"/>
      <c r="CT65" s="38" t="s">
        <v>66</v>
      </c>
      <c r="CU65" s="38" t="s">
        <v>66</v>
      </c>
      <c r="CV65" s="38" t="s">
        <v>66</v>
      </c>
      <c r="CW65" s="38" t="s">
        <v>66</v>
      </c>
      <c r="CX65" s="38" t="s">
        <v>66</v>
      </c>
      <c r="CY65" s="38" t="s">
        <v>66</v>
      </c>
      <c r="CZ65" s="38"/>
      <c r="DA65" s="38"/>
      <c r="DB65" s="38"/>
      <c r="DC65" s="38"/>
      <c r="DD65" s="38"/>
      <c r="DE65" s="38" t="s">
        <v>66</v>
      </c>
      <c r="DF65" s="38" t="s">
        <v>66</v>
      </c>
      <c r="DG65" s="38"/>
      <c r="DH65" s="38"/>
      <c r="DI65" s="38"/>
      <c r="DJ65" s="38"/>
      <c r="DK65" s="38"/>
      <c r="DL65" s="38" t="s">
        <v>66</v>
      </c>
      <c r="DM65" s="38" t="s">
        <v>66</v>
      </c>
      <c r="DN65" s="38"/>
      <c r="DO65" s="38"/>
      <c r="DP65" s="38"/>
      <c r="DQ65" s="38" t="s">
        <v>52</v>
      </c>
      <c r="DR65" s="38"/>
      <c r="DS65" s="38" t="s">
        <v>66</v>
      </c>
      <c r="DT65" s="38" t="s">
        <v>66</v>
      </c>
      <c r="DU65" s="38"/>
      <c r="DV65" s="38"/>
      <c r="DW65" s="38"/>
      <c r="DX65" s="38"/>
      <c r="DY65" s="38"/>
      <c r="DZ65" s="38" t="s">
        <v>66</v>
      </c>
      <c r="EA65" s="38" t="s">
        <v>66</v>
      </c>
      <c r="EB65" s="38"/>
      <c r="EC65" s="38"/>
      <c r="ED65" s="38"/>
      <c r="EE65" s="38"/>
      <c r="EF65" s="38"/>
      <c r="EG65" s="38"/>
      <c r="EH65" s="15" t="s">
        <v>331</v>
      </c>
      <c r="EI65" s="15"/>
      <c r="EJ65" s="15"/>
      <c r="EK65" s="15"/>
      <c r="EL65" s="38"/>
      <c r="EM65" s="38"/>
      <c r="EN65" s="38"/>
      <c r="EO65" s="38">
        <f t="shared" si="8"/>
        <v>5</v>
      </c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15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15"/>
      <c r="HG65" s="20"/>
      <c r="HH65" s="20"/>
      <c r="HI65" s="20"/>
      <c r="HJ65" s="20"/>
    </row>
    <row r="66" spans="1:218" ht="21" customHeight="1" x14ac:dyDescent="0.4">
      <c r="A66" s="2" t="str">
        <f>Ledenlijst!H17</f>
        <v>Steenhuysen Patricia</v>
      </c>
      <c r="B66" s="63"/>
      <c r="C66" s="63"/>
      <c r="D66" s="63"/>
      <c r="E66" s="63"/>
      <c r="F66" s="63"/>
      <c r="G66" s="63"/>
      <c r="H66" s="63">
        <v>4</v>
      </c>
      <c r="I66" s="63"/>
      <c r="J66" s="63"/>
      <c r="K66" s="63"/>
      <c r="L66" s="63"/>
      <c r="M66" s="63"/>
      <c r="N66" s="63" t="s">
        <v>30</v>
      </c>
      <c r="O66" s="63"/>
      <c r="P66" s="63">
        <v>4</v>
      </c>
      <c r="Q66" s="63"/>
      <c r="R66" s="63"/>
      <c r="S66" s="63"/>
      <c r="T66" s="63"/>
      <c r="U66" s="63"/>
      <c r="V66" s="63" t="s">
        <v>4</v>
      </c>
      <c r="W66" s="63"/>
      <c r="X66" s="63">
        <v>4</v>
      </c>
      <c r="Y66" s="63"/>
      <c r="Z66" s="63"/>
      <c r="AA66" s="63"/>
      <c r="AB66" s="63">
        <v>4</v>
      </c>
      <c r="AC66" s="63"/>
      <c r="AD66" s="63">
        <v>4</v>
      </c>
      <c r="AE66" s="63"/>
      <c r="AF66" s="63"/>
      <c r="AG66" s="63"/>
      <c r="AH66" s="63"/>
      <c r="AI66" s="63" t="s">
        <v>27</v>
      </c>
      <c r="AJ66" s="63">
        <v>4</v>
      </c>
      <c r="AK66" s="63"/>
      <c r="AL66" s="63"/>
      <c r="AM66" s="63"/>
      <c r="AN66" s="63"/>
      <c r="AO66" s="63"/>
      <c r="AP66" s="63" t="s">
        <v>52</v>
      </c>
      <c r="AQ66" s="63">
        <v>4</v>
      </c>
      <c r="AR66" s="63"/>
      <c r="AS66" s="63"/>
      <c r="AT66" s="63"/>
      <c r="AU66" s="63"/>
      <c r="AV66" s="63"/>
      <c r="AW66" s="63" t="s">
        <v>30</v>
      </c>
      <c r="AX66" s="63"/>
      <c r="AY66" s="63"/>
      <c r="AZ66" s="63">
        <v>4</v>
      </c>
      <c r="BA66" s="63"/>
      <c r="BB66" s="63"/>
      <c r="BC66" s="63"/>
      <c r="BE66" s="63" t="s">
        <v>0</v>
      </c>
      <c r="BG66" s="63" t="s">
        <v>73</v>
      </c>
      <c r="BH66" s="63" t="s">
        <v>37</v>
      </c>
      <c r="BI66" s="63"/>
      <c r="BJ66" s="63"/>
      <c r="BK66" s="63"/>
      <c r="BL66" s="63" t="s">
        <v>4</v>
      </c>
      <c r="BM66" s="63"/>
      <c r="BN66" s="63"/>
      <c r="BO66" s="63" t="s">
        <v>486</v>
      </c>
      <c r="BP66" s="63"/>
      <c r="BQ66" s="63"/>
      <c r="BR66" s="63"/>
      <c r="BS66" s="63"/>
      <c r="BT66" s="63"/>
      <c r="BU66" s="59">
        <v>4</v>
      </c>
      <c r="BV66" s="38"/>
      <c r="BW66" s="38"/>
      <c r="BX66" s="15"/>
      <c r="BY66" s="15"/>
      <c r="BZ66" s="38"/>
      <c r="CA66" s="38">
        <v>4</v>
      </c>
      <c r="CB66" s="38"/>
      <c r="CC66" s="38" t="s">
        <v>37</v>
      </c>
      <c r="CD66" s="38"/>
      <c r="CE66" s="38"/>
      <c r="CF66" s="38" t="s">
        <v>63</v>
      </c>
      <c r="CG66" s="38"/>
      <c r="CH66" s="40" t="s">
        <v>27</v>
      </c>
      <c r="CI66" s="38" t="s">
        <v>388</v>
      </c>
      <c r="CJ66" s="38" t="s">
        <v>37</v>
      </c>
      <c r="CK66" s="38"/>
      <c r="CL66" s="38"/>
      <c r="CM66" s="38"/>
      <c r="CN66" s="38" t="s">
        <v>0</v>
      </c>
      <c r="CO66" s="38"/>
      <c r="CP66" s="38"/>
      <c r="CQ66" s="38"/>
      <c r="CR66" s="38"/>
      <c r="CS66" s="38"/>
      <c r="CT66" s="38"/>
      <c r="CU66" s="38">
        <v>4</v>
      </c>
      <c r="CV66" s="38"/>
      <c r="CW66" s="38"/>
      <c r="CX66" s="38"/>
      <c r="CY66" s="38"/>
      <c r="CZ66" s="38"/>
      <c r="DA66" s="38"/>
      <c r="DB66" s="38"/>
      <c r="DC66" s="38"/>
      <c r="DD66" s="38">
        <v>4</v>
      </c>
      <c r="DE66" s="38"/>
      <c r="DF66" s="38"/>
      <c r="DG66" s="38"/>
      <c r="DH66" s="38"/>
      <c r="DI66" s="38">
        <v>4</v>
      </c>
      <c r="DJ66" s="38"/>
      <c r="DK66" s="38"/>
      <c r="DL66" s="38"/>
      <c r="DM66" s="38"/>
      <c r="DN66" s="38"/>
      <c r="DO66" s="38"/>
      <c r="DP66" s="38">
        <v>4</v>
      </c>
      <c r="DQ66" s="38"/>
      <c r="DR66" s="38"/>
      <c r="DS66" s="38"/>
      <c r="DT66" s="38"/>
      <c r="DU66" s="38"/>
      <c r="DV66" s="38"/>
      <c r="DW66" s="38"/>
      <c r="DX66" s="38">
        <v>4</v>
      </c>
      <c r="DY66" s="38"/>
      <c r="DZ66" s="38"/>
      <c r="EA66" s="38"/>
      <c r="EB66" s="38"/>
      <c r="EC66" s="38"/>
      <c r="ED66" s="38">
        <v>4</v>
      </c>
      <c r="EE66" s="38"/>
      <c r="EF66" s="38"/>
      <c r="EG66" s="38"/>
      <c r="EH66" s="15" t="s">
        <v>331</v>
      </c>
      <c r="EI66" s="15"/>
      <c r="EJ66" s="15"/>
      <c r="EK66" s="15">
        <v>4</v>
      </c>
      <c r="EL66" s="38"/>
      <c r="EM66" s="38"/>
      <c r="EN66" s="38"/>
      <c r="EO66" s="38">
        <f t="shared" si="8"/>
        <v>2</v>
      </c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15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15"/>
      <c r="HG66" s="20"/>
      <c r="HH66" s="20"/>
      <c r="HI66" s="20"/>
      <c r="HJ66" s="20"/>
    </row>
    <row r="67" spans="1:218" ht="21.6" customHeight="1" x14ac:dyDescent="0.4">
      <c r="A67" s="2" t="str">
        <f>Ledenlijst!H18</f>
        <v>Van Broekhoven Harry</v>
      </c>
      <c r="B67" s="15"/>
      <c r="C67" s="15"/>
      <c r="D67" s="15"/>
      <c r="E67" s="15"/>
      <c r="F67" s="15"/>
      <c r="G67" s="15"/>
      <c r="H67" s="15"/>
      <c r="I67" s="15"/>
      <c r="J67" s="63"/>
      <c r="K67" s="15" t="s">
        <v>30</v>
      </c>
      <c r="L67" s="15"/>
      <c r="M67" s="15"/>
      <c r="N67" s="15">
        <v>4</v>
      </c>
      <c r="O67" s="15"/>
      <c r="P67" s="15"/>
      <c r="Q67" s="15"/>
      <c r="R67" s="15"/>
      <c r="S67" s="15"/>
      <c r="T67" s="15"/>
      <c r="U67" s="15"/>
      <c r="V67" s="15"/>
      <c r="W67" s="15"/>
      <c r="X67" s="15">
        <v>4</v>
      </c>
      <c r="Y67" s="15"/>
      <c r="Z67" s="15"/>
      <c r="AA67" s="15"/>
      <c r="AB67" s="15">
        <v>4</v>
      </c>
      <c r="AC67" s="15"/>
      <c r="AD67" s="15">
        <v>4</v>
      </c>
      <c r="AE67" s="15"/>
      <c r="AF67" s="15"/>
      <c r="AG67" s="15"/>
      <c r="AH67" s="15"/>
      <c r="AI67" s="15" t="s">
        <v>0</v>
      </c>
      <c r="AJ67" s="15">
        <v>4</v>
      </c>
      <c r="AK67" s="15"/>
      <c r="AL67" s="15">
        <v>4</v>
      </c>
      <c r="AM67" s="15"/>
      <c r="AN67" s="15"/>
      <c r="AO67" s="15"/>
      <c r="AP67" s="15"/>
      <c r="AQ67" s="15"/>
      <c r="AR67" s="15"/>
      <c r="AS67" s="15">
        <v>4</v>
      </c>
      <c r="AT67" s="15"/>
      <c r="AU67" s="15"/>
      <c r="AV67" s="15"/>
      <c r="AW67" s="15">
        <v>4</v>
      </c>
      <c r="AX67" s="63"/>
      <c r="AY67" s="15"/>
      <c r="AZ67" s="15">
        <v>4</v>
      </c>
      <c r="BA67" s="15"/>
      <c r="BB67" s="15"/>
      <c r="BC67" s="15"/>
      <c r="BD67" s="15"/>
      <c r="BE67" s="15"/>
      <c r="BF67" s="63" t="s">
        <v>37</v>
      </c>
      <c r="BG67" s="170">
        <v>4</v>
      </c>
      <c r="BH67" s="15"/>
      <c r="BI67" s="15"/>
      <c r="BJ67" s="15"/>
      <c r="BK67" s="15"/>
      <c r="BL67" s="15"/>
      <c r="BM67" s="15"/>
      <c r="BN67" s="15" t="s">
        <v>486</v>
      </c>
      <c r="BO67" s="15"/>
      <c r="BP67" s="15"/>
      <c r="BQ67" s="38"/>
      <c r="BR67" s="15"/>
      <c r="BS67" s="15" t="s">
        <v>83</v>
      </c>
      <c r="BT67" s="15"/>
      <c r="BU67" s="15" t="s">
        <v>37</v>
      </c>
      <c r="BV67" s="15"/>
      <c r="BW67" s="15"/>
      <c r="BX67" s="38"/>
      <c r="BY67" s="15"/>
      <c r="BZ67" s="15"/>
      <c r="CA67" s="15">
        <v>4</v>
      </c>
      <c r="CB67" s="15"/>
      <c r="CC67" s="15"/>
      <c r="CD67" s="15"/>
      <c r="CE67" s="15"/>
      <c r="CF67" s="15" t="s">
        <v>37</v>
      </c>
      <c r="CG67" s="15"/>
      <c r="CH67" s="15" t="s">
        <v>52</v>
      </c>
      <c r="CI67" s="15"/>
      <c r="CJ67" s="15"/>
      <c r="CK67" s="15"/>
      <c r="CL67" s="38"/>
      <c r="CM67" s="15"/>
      <c r="CN67" s="15">
        <v>4</v>
      </c>
      <c r="CO67" s="15">
        <v>3</v>
      </c>
      <c r="CP67" s="15"/>
      <c r="CQ67" s="15"/>
      <c r="CR67" s="15"/>
      <c r="CS67" s="15"/>
      <c r="CT67" s="15" t="s">
        <v>30</v>
      </c>
      <c r="CU67" s="15"/>
      <c r="CV67" s="15"/>
      <c r="CW67" s="15">
        <v>4</v>
      </c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 t="s">
        <v>86</v>
      </c>
      <c r="DI67" s="15">
        <v>4</v>
      </c>
      <c r="DJ67" s="15"/>
      <c r="DK67" s="15"/>
      <c r="DL67" s="15"/>
      <c r="DM67" s="15"/>
      <c r="DN67" s="15"/>
      <c r="DO67" s="15"/>
      <c r="DP67" s="15">
        <v>4</v>
      </c>
      <c r="DQ67" s="15"/>
      <c r="DR67" s="15"/>
      <c r="DS67" s="15"/>
      <c r="DT67" s="15"/>
      <c r="DU67" s="15"/>
      <c r="DV67" s="15"/>
      <c r="DW67" s="15">
        <v>4</v>
      </c>
      <c r="DX67" s="15"/>
      <c r="DY67" s="15"/>
      <c r="DZ67" s="15"/>
      <c r="EA67" s="38"/>
      <c r="EB67" s="15"/>
      <c r="EC67" s="15"/>
      <c r="ED67" s="15">
        <v>4</v>
      </c>
      <c r="EE67" s="15"/>
      <c r="EF67" s="15"/>
      <c r="EG67" s="15"/>
      <c r="EH67" s="15" t="s">
        <v>331</v>
      </c>
      <c r="EI67" s="15"/>
      <c r="EJ67" s="15"/>
      <c r="EK67" s="15"/>
      <c r="EL67" s="15"/>
      <c r="EM67" s="15"/>
      <c r="EN67" s="15"/>
      <c r="EO67" s="38">
        <f t="shared" si="8"/>
        <v>2</v>
      </c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20"/>
      <c r="HH67" s="20"/>
      <c r="HI67" s="20"/>
      <c r="HJ67" s="20"/>
    </row>
    <row r="68" spans="1:218" ht="20.25" customHeight="1" x14ac:dyDescent="0.4">
      <c r="A68" s="2" t="str">
        <f>Ledenlijst!H19</f>
        <v>Van Broekhoven Sofie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v>4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21" t="s">
        <v>52</v>
      </c>
      <c r="AD68" s="15"/>
      <c r="AE68" s="15"/>
      <c r="AF68" s="15"/>
      <c r="AG68" s="30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70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21"/>
      <c r="CB68" s="15"/>
      <c r="CC68" s="15"/>
      <c r="CD68" s="15"/>
      <c r="CE68" s="15"/>
      <c r="CF68" s="15"/>
      <c r="CG68" s="15" t="s">
        <v>52</v>
      </c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 t="s">
        <v>52</v>
      </c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>
        <v>4</v>
      </c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 t="s">
        <v>331</v>
      </c>
      <c r="EI68" s="15"/>
      <c r="EJ68" s="15"/>
      <c r="EK68" s="15"/>
      <c r="EL68" s="15"/>
      <c r="EM68" s="15"/>
      <c r="EN68" s="15"/>
      <c r="EO68" s="38">
        <f t="shared" si="8"/>
        <v>3</v>
      </c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20"/>
      <c r="HH68" s="20"/>
      <c r="HI68" s="20"/>
      <c r="HJ68" s="20"/>
    </row>
    <row r="69" spans="1:218" ht="20.25" customHeight="1" x14ac:dyDescent="0.4">
      <c r="A69" s="2" t="str">
        <f>Ledenlijst!H20</f>
        <v>Van De Put Jozef</v>
      </c>
      <c r="B69" s="15"/>
      <c r="C69" s="15"/>
      <c r="D69" s="15"/>
      <c r="E69" s="15"/>
      <c r="F69" s="15"/>
      <c r="G69" s="15"/>
      <c r="H69" s="15">
        <v>4</v>
      </c>
      <c r="I69" s="15"/>
      <c r="J69" s="15"/>
      <c r="K69" s="15"/>
      <c r="L69" s="15"/>
      <c r="M69" s="15"/>
      <c r="N69" s="15" t="s">
        <v>30</v>
      </c>
      <c r="O69" s="15"/>
      <c r="P69" s="15">
        <v>4</v>
      </c>
      <c r="Q69" s="15"/>
      <c r="R69" s="15"/>
      <c r="S69" s="15"/>
      <c r="T69" s="15"/>
      <c r="U69" s="15"/>
      <c r="V69" s="15" t="s">
        <v>4</v>
      </c>
      <c r="W69" s="15"/>
      <c r="X69" s="15">
        <v>4</v>
      </c>
      <c r="Y69" s="15"/>
      <c r="Z69" s="15"/>
      <c r="AA69" s="15"/>
      <c r="AB69" s="15">
        <v>4</v>
      </c>
      <c r="AC69" s="15"/>
      <c r="AD69" s="15"/>
      <c r="AE69" s="15"/>
      <c r="AF69" s="15"/>
      <c r="AG69" s="15"/>
      <c r="AH69" s="15"/>
      <c r="AI69" s="15" t="s">
        <v>27</v>
      </c>
      <c r="AJ69" s="15">
        <v>4</v>
      </c>
      <c r="AK69" s="15"/>
      <c r="AL69" s="15"/>
      <c r="AM69" s="15"/>
      <c r="AN69" s="15"/>
      <c r="AO69" s="15"/>
      <c r="AP69" s="15" t="s">
        <v>52</v>
      </c>
      <c r="AQ69" s="15">
        <v>4</v>
      </c>
      <c r="AR69" s="15"/>
      <c r="AS69" s="15" t="s">
        <v>388</v>
      </c>
      <c r="AT69" s="15"/>
      <c r="AU69" s="15"/>
      <c r="AV69" s="15"/>
      <c r="AW69" s="15" t="s">
        <v>30</v>
      </c>
      <c r="AX69" s="15"/>
      <c r="AY69" s="15"/>
      <c r="AZ69" s="15">
        <v>4</v>
      </c>
      <c r="BA69" s="15"/>
      <c r="BB69" s="15"/>
      <c r="BC69" s="15"/>
      <c r="BE69" s="15" t="s">
        <v>0</v>
      </c>
      <c r="BG69" s="15" t="s">
        <v>73</v>
      </c>
      <c r="BH69" s="15"/>
      <c r="BI69" s="15"/>
      <c r="BJ69" s="15"/>
      <c r="BK69" s="194"/>
      <c r="BL69" s="15" t="s">
        <v>4</v>
      </c>
      <c r="BM69" s="15" t="s">
        <v>37</v>
      </c>
      <c r="BN69" s="15"/>
      <c r="BO69" s="15" t="s">
        <v>486</v>
      </c>
      <c r="BP69" s="15"/>
      <c r="BQ69" s="15"/>
      <c r="BR69" s="15"/>
      <c r="BS69" s="15"/>
      <c r="BT69" s="15"/>
      <c r="BU69" s="15">
        <v>4</v>
      </c>
      <c r="BV69" s="15"/>
      <c r="BW69" s="15"/>
      <c r="BX69" s="15"/>
      <c r="BY69" s="15" t="s">
        <v>37</v>
      </c>
      <c r="BZ69" s="15"/>
      <c r="CA69" s="15">
        <v>4</v>
      </c>
      <c r="CB69" s="15"/>
      <c r="CC69" s="15" t="s">
        <v>486</v>
      </c>
      <c r="CD69" s="15"/>
      <c r="CE69" s="15"/>
      <c r="CF69" s="15" t="s">
        <v>63</v>
      </c>
      <c r="CG69" s="15"/>
      <c r="CH69" s="15" t="s">
        <v>27</v>
      </c>
      <c r="CI69" s="15" t="s">
        <v>30</v>
      </c>
      <c r="CJ69" s="15" t="s">
        <v>37</v>
      </c>
      <c r="CK69" s="15"/>
      <c r="CL69" s="15"/>
      <c r="CM69" s="15" t="s">
        <v>30</v>
      </c>
      <c r="CN69" s="15" t="s">
        <v>0</v>
      </c>
      <c r="CO69" s="15"/>
      <c r="CP69" s="15"/>
      <c r="CQ69" s="15"/>
      <c r="CR69" s="15"/>
      <c r="CS69" s="15"/>
      <c r="CT69" s="15"/>
      <c r="CU69" s="15">
        <v>4</v>
      </c>
      <c r="CV69" s="15"/>
      <c r="CW69" s="15"/>
      <c r="CX69" s="15"/>
      <c r="CY69" s="15"/>
      <c r="CZ69" s="15"/>
      <c r="DA69" s="15"/>
      <c r="DB69" s="15"/>
      <c r="DC69" s="15"/>
      <c r="DD69" s="15">
        <v>4</v>
      </c>
      <c r="DE69" s="15"/>
      <c r="DF69" s="15"/>
      <c r="DG69" s="15"/>
      <c r="DH69" s="15" t="s">
        <v>52</v>
      </c>
      <c r="DI69" s="15">
        <v>4</v>
      </c>
      <c r="DJ69" s="15"/>
      <c r="DK69" s="15"/>
      <c r="DL69" s="15"/>
      <c r="DM69" s="15"/>
      <c r="DN69" s="15"/>
      <c r="DO69" s="15"/>
      <c r="DP69" s="15">
        <v>4</v>
      </c>
      <c r="DQ69" s="15"/>
      <c r="DR69" s="15"/>
      <c r="DS69" s="15"/>
      <c r="DT69" s="15"/>
      <c r="DU69" s="15"/>
      <c r="DV69" s="15"/>
      <c r="DW69" s="15"/>
      <c r="DX69" s="15">
        <v>4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 t="s">
        <v>331</v>
      </c>
      <c r="EI69" s="15"/>
      <c r="EJ69" s="15"/>
      <c r="EK69" s="15">
        <v>4</v>
      </c>
      <c r="EL69" s="15"/>
      <c r="EM69" s="15"/>
      <c r="EN69" s="15"/>
      <c r="EO69" s="38">
        <f t="shared" si="8"/>
        <v>4</v>
      </c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20"/>
      <c r="HH69" s="20"/>
      <c r="HI69" s="20"/>
      <c r="HJ69" s="20"/>
    </row>
    <row r="70" spans="1:218" ht="20.25" customHeight="1" x14ac:dyDescent="0.4">
      <c r="A70" s="2" t="str">
        <f>Ledenlijst!H21</f>
        <v>Van Den Bruel Leon</v>
      </c>
      <c r="B70" s="15"/>
      <c r="C70" s="15"/>
      <c r="D70" s="15"/>
      <c r="E70" s="15"/>
      <c r="F70" s="15"/>
      <c r="G70" s="15"/>
      <c r="H70" s="15"/>
      <c r="I70" s="15"/>
      <c r="J70" s="63"/>
      <c r="K70" s="15" t="s">
        <v>30</v>
      </c>
      <c r="L70" s="15"/>
      <c r="M70" s="15"/>
      <c r="N70" s="15" t="s">
        <v>30</v>
      </c>
      <c r="O70" s="15"/>
      <c r="P70" s="15"/>
      <c r="Q70" s="15" t="s">
        <v>37</v>
      </c>
      <c r="R70" s="15"/>
      <c r="S70" s="15"/>
      <c r="T70" s="15"/>
      <c r="U70" s="15"/>
      <c r="V70" s="15" t="s">
        <v>30</v>
      </c>
      <c r="W70" s="15"/>
      <c r="X70" s="15"/>
      <c r="Y70" s="15"/>
      <c r="Z70" s="15"/>
      <c r="AA70" s="15"/>
      <c r="AB70" s="15" t="s">
        <v>30</v>
      </c>
      <c r="AC70" s="15"/>
      <c r="AD70" s="15">
        <v>2</v>
      </c>
      <c r="AE70" s="15"/>
      <c r="AF70" s="15"/>
      <c r="AG70" s="15"/>
      <c r="AH70" s="15"/>
      <c r="AI70" s="15" t="s">
        <v>27</v>
      </c>
      <c r="AJ70" s="15"/>
      <c r="AK70" s="15"/>
      <c r="AL70" s="15" t="s">
        <v>30</v>
      </c>
      <c r="AM70" s="15"/>
      <c r="AN70" s="15"/>
      <c r="AO70" s="15"/>
      <c r="AP70" s="15"/>
      <c r="AQ70" s="15" t="s">
        <v>52</v>
      </c>
      <c r="AS70" s="15"/>
      <c r="AT70" s="15"/>
      <c r="AU70" s="15"/>
      <c r="AV70" s="15"/>
      <c r="AW70" s="15" t="s">
        <v>30</v>
      </c>
      <c r="AX70" s="15"/>
      <c r="AY70" s="15"/>
      <c r="AZ70" s="15"/>
      <c r="BA70" s="15"/>
      <c r="BB70" s="15"/>
      <c r="BC70" s="15"/>
      <c r="BD70" s="15" t="s">
        <v>30</v>
      </c>
      <c r="BE70" s="15"/>
      <c r="BF70" s="15"/>
      <c r="BG70" s="15"/>
      <c r="BH70" s="15"/>
      <c r="BI70" s="15"/>
      <c r="BJ70" s="15"/>
      <c r="BK70" s="15" t="s">
        <v>4</v>
      </c>
      <c r="BL70" s="15"/>
      <c r="BM70" s="15"/>
      <c r="BN70" s="15" t="s">
        <v>30</v>
      </c>
      <c r="BO70" s="15"/>
      <c r="BP70" s="15"/>
      <c r="BQ70" s="15"/>
      <c r="BR70" s="15"/>
      <c r="BS70" s="15" t="s">
        <v>30</v>
      </c>
      <c r="BT70" s="15"/>
      <c r="BU70" s="15"/>
      <c r="BV70" s="15"/>
      <c r="BW70" s="15"/>
      <c r="BX70" s="15"/>
      <c r="BY70" s="15"/>
      <c r="BZ70" s="15"/>
      <c r="CA70" s="15" t="s">
        <v>52</v>
      </c>
      <c r="CB70" s="15" t="s">
        <v>30</v>
      </c>
      <c r="CC70" s="15"/>
      <c r="CD70" s="15"/>
      <c r="CE70" s="15"/>
      <c r="CF70" s="15"/>
      <c r="CG70" s="15"/>
      <c r="CH70" s="15" t="s">
        <v>27</v>
      </c>
      <c r="CI70" s="15" t="s">
        <v>30</v>
      </c>
      <c r="CJ70" s="15"/>
      <c r="CK70" s="15"/>
      <c r="CL70" s="15"/>
      <c r="CM70" s="15" t="s">
        <v>30</v>
      </c>
      <c r="CN70" s="15"/>
      <c r="CO70" s="15"/>
      <c r="CP70" s="15"/>
      <c r="CQ70" s="15"/>
      <c r="CR70" s="15"/>
      <c r="CS70" s="15"/>
      <c r="CT70" s="15" t="s">
        <v>30</v>
      </c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 t="s">
        <v>331</v>
      </c>
      <c r="EI70" s="15"/>
      <c r="EJ70" s="15"/>
      <c r="EK70" s="15"/>
      <c r="EL70" s="15"/>
      <c r="EM70" s="15"/>
      <c r="EN70" s="15"/>
      <c r="EO70" s="38">
        <f t="shared" si="8"/>
        <v>2</v>
      </c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20"/>
      <c r="HH70" s="20"/>
      <c r="HI70" s="20"/>
      <c r="HJ70" s="20"/>
    </row>
    <row r="71" spans="1:218" ht="20.25" customHeight="1" x14ac:dyDescent="0.4">
      <c r="A71" s="2" t="str">
        <f>Ledenlijst!H22</f>
        <v>Van Endert Sus</v>
      </c>
      <c r="B71" s="15"/>
      <c r="C71" s="15"/>
      <c r="D71" s="15"/>
      <c r="E71" s="15"/>
      <c r="F71" s="15"/>
      <c r="G71" s="15"/>
      <c r="H71" s="15"/>
      <c r="I71" s="15">
        <v>3</v>
      </c>
      <c r="J71" s="15"/>
      <c r="K71" s="15"/>
      <c r="L71" s="15"/>
      <c r="M71" s="15"/>
      <c r="N71" s="15">
        <v>3</v>
      </c>
      <c r="O71" s="15"/>
      <c r="P71" s="15"/>
      <c r="Q71" s="15"/>
      <c r="R71" s="15"/>
      <c r="S71" s="15"/>
      <c r="T71" s="15"/>
      <c r="U71" s="15"/>
      <c r="V71" s="15"/>
      <c r="W71" s="15" t="s">
        <v>37</v>
      </c>
      <c r="X71" s="15"/>
      <c r="Y71" s="15">
        <v>3</v>
      </c>
      <c r="Z71" s="15"/>
      <c r="AA71" s="15"/>
      <c r="AB71" s="15"/>
      <c r="AC71" s="15"/>
      <c r="AD71" s="15">
        <v>3</v>
      </c>
      <c r="AE71" s="15"/>
      <c r="AF71" s="15"/>
      <c r="AG71" s="15"/>
      <c r="AH71" s="15"/>
      <c r="AI71" s="15">
        <v>3</v>
      </c>
      <c r="AJ71" s="15"/>
      <c r="AK71" s="15"/>
      <c r="AL71" s="15" t="s">
        <v>30</v>
      </c>
      <c r="AM71" s="15"/>
      <c r="AN71" s="15"/>
      <c r="AO71" s="15"/>
      <c r="AP71" s="15"/>
      <c r="AQ71" s="15"/>
      <c r="AR71" s="15"/>
      <c r="AS71" s="15">
        <v>3</v>
      </c>
      <c r="AT71" s="15"/>
      <c r="AU71" s="15"/>
      <c r="AV71" s="15"/>
      <c r="AW71" s="15"/>
      <c r="AX71" s="15"/>
      <c r="AY71" s="15">
        <v>3</v>
      </c>
      <c r="AZ71" s="15"/>
      <c r="BA71" s="15"/>
      <c r="BB71" s="15"/>
      <c r="BC71" s="38"/>
      <c r="BD71" s="15"/>
      <c r="BE71" s="15"/>
      <c r="BF71" s="15" t="s">
        <v>37</v>
      </c>
      <c r="BG71" s="15">
        <v>4</v>
      </c>
      <c r="BH71" s="15"/>
      <c r="BI71" s="15"/>
      <c r="BJ71" s="15"/>
      <c r="BK71" s="15"/>
      <c r="BL71" s="15" t="s">
        <v>486</v>
      </c>
      <c r="BM71" s="15"/>
      <c r="BN71" s="15" t="s">
        <v>37</v>
      </c>
      <c r="BO71" s="15"/>
      <c r="BP71" s="15"/>
      <c r="BQ71" s="15"/>
      <c r="BR71" s="15"/>
      <c r="BS71" s="15"/>
      <c r="BT71" s="15">
        <v>3</v>
      </c>
      <c r="BU71" s="15"/>
      <c r="BV71" s="15"/>
      <c r="BW71" s="15"/>
      <c r="BX71" s="15"/>
      <c r="BY71" s="15"/>
      <c r="BZ71" s="15">
        <v>3</v>
      </c>
      <c r="CA71" s="15">
        <v>4</v>
      </c>
      <c r="CB71" s="15" t="s">
        <v>38</v>
      </c>
      <c r="CC71" s="15"/>
      <c r="CD71" s="15"/>
      <c r="CE71" s="15"/>
      <c r="CF71" s="15">
        <v>3</v>
      </c>
      <c r="CG71" s="15"/>
      <c r="CH71" s="15"/>
      <c r="CI71" s="15"/>
      <c r="CJ71" s="15"/>
      <c r="CK71" s="15"/>
      <c r="CL71" s="15"/>
      <c r="CM71" s="15" t="s">
        <v>37</v>
      </c>
      <c r="CN71" s="15">
        <v>4</v>
      </c>
      <c r="CO71" s="15">
        <v>3</v>
      </c>
      <c r="CP71" s="15"/>
      <c r="CQ71" s="15"/>
      <c r="CR71" s="15"/>
      <c r="CS71" s="15"/>
      <c r="CT71" s="15"/>
      <c r="CU71" s="15"/>
      <c r="CV71" s="15">
        <v>3</v>
      </c>
      <c r="CW71" s="15"/>
      <c r="CX71" s="15"/>
      <c r="CY71" s="15"/>
      <c r="CZ71" s="15"/>
      <c r="DA71" s="15" t="s">
        <v>52</v>
      </c>
      <c r="DB71" s="15"/>
      <c r="DC71" s="15"/>
      <c r="DD71" s="15"/>
      <c r="DE71" s="15">
        <v>3</v>
      </c>
      <c r="DF71" s="15"/>
      <c r="DG71" s="15"/>
      <c r="DH71" s="15" t="s">
        <v>52</v>
      </c>
      <c r="DI71" s="15"/>
      <c r="DJ71" s="15">
        <v>3</v>
      </c>
      <c r="DK71" s="15"/>
      <c r="DL71" s="15"/>
      <c r="DM71" s="15"/>
      <c r="DN71" s="15"/>
      <c r="DO71" s="15"/>
      <c r="DP71" s="15">
        <v>3</v>
      </c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 t="s">
        <v>331</v>
      </c>
      <c r="EI71" s="15"/>
      <c r="EJ71" s="15"/>
      <c r="EK71" s="15"/>
      <c r="EL71" s="15"/>
      <c r="EM71" s="15"/>
      <c r="EN71" s="15"/>
      <c r="EO71" s="38">
        <f t="shared" si="8"/>
        <v>3</v>
      </c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20"/>
      <c r="HH71" s="20"/>
      <c r="HI71" s="20"/>
      <c r="HJ71" s="20"/>
    </row>
    <row r="72" spans="1:218" ht="20.25" customHeight="1" x14ac:dyDescent="0.4">
      <c r="A72" s="2" t="str">
        <f>Ledenlijst!H23</f>
        <v>Van Engeland Rinus</v>
      </c>
      <c r="B72" s="15"/>
      <c r="C72" s="15"/>
      <c r="D72" s="15"/>
      <c r="E72" s="15"/>
      <c r="F72" s="15"/>
      <c r="G72" s="15"/>
      <c r="H72" s="15">
        <v>4</v>
      </c>
      <c r="I72" s="15"/>
      <c r="J72" s="15"/>
      <c r="K72" s="15"/>
      <c r="L72" s="15"/>
      <c r="M72" s="15"/>
      <c r="N72" s="15">
        <v>4</v>
      </c>
      <c r="O72" s="15"/>
      <c r="P72" s="15">
        <v>4</v>
      </c>
      <c r="Q72" s="15"/>
      <c r="R72" s="15"/>
      <c r="S72" s="15"/>
      <c r="T72" s="15"/>
      <c r="U72" s="15"/>
      <c r="V72" s="15"/>
      <c r="W72" s="15" t="s">
        <v>52</v>
      </c>
      <c r="X72" s="170" t="s">
        <v>37</v>
      </c>
      <c r="Y72" s="15"/>
      <c r="Z72" s="15"/>
      <c r="AA72" s="15"/>
      <c r="AB72" s="15">
        <v>3</v>
      </c>
      <c r="AC72" s="15"/>
      <c r="AD72" s="15"/>
      <c r="AE72" s="15"/>
      <c r="AF72" s="15"/>
      <c r="AG72" s="15"/>
      <c r="AH72" s="15"/>
      <c r="AI72" s="15" t="s">
        <v>27</v>
      </c>
      <c r="AJ72" s="15"/>
      <c r="AK72" s="15"/>
      <c r="AL72" s="15" t="s">
        <v>30</v>
      </c>
      <c r="AM72" s="15"/>
      <c r="AN72" s="15"/>
      <c r="AO72" s="15"/>
      <c r="AQ72" s="15">
        <v>4</v>
      </c>
      <c r="AR72" s="15" t="s">
        <v>52</v>
      </c>
      <c r="AS72" s="15"/>
      <c r="AT72" s="15"/>
      <c r="AU72" s="15"/>
      <c r="AV72" s="15"/>
      <c r="AW72" s="15">
        <v>4</v>
      </c>
      <c r="AX72" s="15"/>
      <c r="AY72" s="15" t="s">
        <v>329</v>
      </c>
      <c r="AZ72" s="15"/>
      <c r="BA72" s="15"/>
      <c r="BB72" s="15"/>
      <c r="BC72" s="15"/>
      <c r="BD72" s="15" t="s">
        <v>486</v>
      </c>
      <c r="BE72" s="15"/>
      <c r="BF72" s="15"/>
      <c r="BG72" s="15">
        <v>4</v>
      </c>
      <c r="BH72" s="15"/>
      <c r="BI72" s="15"/>
      <c r="BJ72" s="15"/>
      <c r="BK72" s="15" t="s">
        <v>4</v>
      </c>
      <c r="BL72" s="15"/>
      <c r="BM72" s="15" t="s">
        <v>37</v>
      </c>
      <c r="BN72" s="15"/>
      <c r="BO72" s="15"/>
      <c r="BP72" s="15"/>
      <c r="BQ72" s="15"/>
      <c r="BR72" s="15" t="s">
        <v>52</v>
      </c>
      <c r="BS72" s="15"/>
      <c r="BT72" s="15"/>
      <c r="BU72" s="15">
        <v>4</v>
      </c>
      <c r="BV72" s="15"/>
      <c r="BW72" s="15"/>
      <c r="BX72" s="15"/>
      <c r="BY72" s="15" t="s">
        <v>37</v>
      </c>
      <c r="BZ72" s="15"/>
      <c r="CA72" s="15"/>
      <c r="CB72" s="15" t="s">
        <v>30</v>
      </c>
      <c r="CC72" s="15"/>
      <c r="CD72" s="15"/>
      <c r="CE72" s="38" t="s">
        <v>52</v>
      </c>
      <c r="CF72" s="15"/>
      <c r="CG72" s="15"/>
      <c r="CH72" s="15" t="s">
        <v>27</v>
      </c>
      <c r="CI72" s="15"/>
      <c r="CJ72" s="15"/>
      <c r="CK72" s="15"/>
      <c r="CL72" s="38"/>
      <c r="CM72" s="15" t="s">
        <v>66</v>
      </c>
      <c r="CN72" s="15" t="s">
        <v>66</v>
      </c>
      <c r="CO72" s="15" t="s">
        <v>37</v>
      </c>
      <c r="CP72" s="15" t="s">
        <v>66</v>
      </c>
      <c r="CQ72" s="15" t="s">
        <v>66</v>
      </c>
      <c r="CR72" s="15" t="s">
        <v>66</v>
      </c>
      <c r="CS72" s="15"/>
      <c r="CT72" s="15"/>
      <c r="CU72" s="15">
        <v>4</v>
      </c>
      <c r="CV72" s="15"/>
      <c r="CW72" s="15"/>
      <c r="CX72" s="15"/>
      <c r="CY72" s="15"/>
      <c r="CZ72" s="15"/>
      <c r="DA72" s="15"/>
      <c r="DB72" s="15"/>
      <c r="DC72" s="15"/>
      <c r="DD72" s="15">
        <v>4</v>
      </c>
      <c r="DE72" s="15"/>
      <c r="DF72" s="15"/>
      <c r="DG72" s="15"/>
      <c r="DH72" s="15"/>
      <c r="DI72" s="15"/>
      <c r="DJ72" s="15"/>
      <c r="DK72" s="15">
        <v>4</v>
      </c>
      <c r="DL72" s="15"/>
      <c r="DM72" s="15"/>
      <c r="DN72" s="15"/>
      <c r="DO72" s="15"/>
      <c r="DP72" s="15"/>
      <c r="DQ72" s="15"/>
      <c r="DR72" s="15">
        <v>4</v>
      </c>
      <c r="DS72" s="15"/>
      <c r="DT72" s="15"/>
      <c r="DU72" s="15"/>
      <c r="DV72" s="15"/>
      <c r="DW72" s="15"/>
      <c r="DX72" s="15">
        <v>4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 t="s">
        <v>331</v>
      </c>
      <c r="EI72" s="15"/>
      <c r="EJ72" s="15"/>
      <c r="EK72" s="15">
        <v>4</v>
      </c>
      <c r="EL72" s="15"/>
      <c r="EM72" s="15"/>
      <c r="EN72" s="15"/>
      <c r="EO72" s="38">
        <f t="shared" si="8"/>
        <v>5</v>
      </c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20"/>
      <c r="HH72" s="20"/>
      <c r="HI72" s="20"/>
      <c r="HJ72" s="20"/>
    </row>
    <row r="73" spans="1:218" ht="20.25" customHeight="1" x14ac:dyDescent="0.4">
      <c r="A73" s="2" t="str">
        <f>Ledenlijst!H24</f>
        <v>Van Hout Ludo</v>
      </c>
      <c r="B73" s="15"/>
      <c r="C73" s="15"/>
      <c r="D73" s="15"/>
      <c r="E73" s="15"/>
      <c r="F73" s="15"/>
      <c r="G73" s="15"/>
      <c r="H73" s="15"/>
      <c r="I73" s="15" t="s">
        <v>38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>
        <v>1</v>
      </c>
      <c r="Z73" s="15"/>
      <c r="AA73" s="15"/>
      <c r="AB73" s="15"/>
      <c r="AC73" s="15"/>
      <c r="AD73" s="15" t="s">
        <v>38</v>
      </c>
      <c r="AE73" s="15"/>
      <c r="AF73" s="15"/>
      <c r="AG73" s="15"/>
      <c r="AH73" s="15"/>
      <c r="AI73" s="15" t="s">
        <v>52</v>
      </c>
      <c r="AJ73" s="15"/>
      <c r="AK73" s="15"/>
      <c r="AL73" s="15"/>
      <c r="AM73" s="15" t="s">
        <v>38</v>
      </c>
      <c r="AN73" s="15"/>
      <c r="AO73" s="15"/>
      <c r="AP73" s="15"/>
      <c r="AQ73" s="15"/>
      <c r="AR73" s="15"/>
      <c r="AS73" s="15" t="s">
        <v>38</v>
      </c>
      <c r="AT73" s="15"/>
      <c r="AU73" s="15"/>
      <c r="AV73" s="15"/>
      <c r="AW73" s="15"/>
      <c r="AX73" s="15"/>
      <c r="AY73" s="15" t="s">
        <v>38</v>
      </c>
      <c r="AZ73" s="15"/>
      <c r="BA73" s="15">
        <v>1</v>
      </c>
      <c r="BB73" s="15"/>
      <c r="BC73" s="15"/>
      <c r="BD73" s="15"/>
      <c r="BE73" s="15"/>
      <c r="BF73" s="15" t="s">
        <v>38</v>
      </c>
      <c r="BG73" s="15"/>
      <c r="BH73" s="15"/>
      <c r="BI73" s="15"/>
      <c r="BJ73" s="15"/>
      <c r="BK73" s="15"/>
      <c r="BL73" s="15"/>
      <c r="BM73" s="15" t="s">
        <v>38</v>
      </c>
      <c r="BN73" s="15"/>
      <c r="BO73" s="15">
        <v>1</v>
      </c>
      <c r="BP73" s="15"/>
      <c r="BQ73" s="15"/>
      <c r="BR73" s="15"/>
      <c r="BS73" s="15"/>
      <c r="BT73" s="15" t="s">
        <v>38</v>
      </c>
      <c r="BU73" s="15"/>
      <c r="BV73" s="15"/>
      <c r="BW73" s="15"/>
      <c r="BX73" s="15"/>
      <c r="BY73" s="15"/>
      <c r="BZ73" s="15"/>
      <c r="CA73" s="15" t="s">
        <v>83</v>
      </c>
      <c r="CB73" s="15" t="s">
        <v>38</v>
      </c>
      <c r="CC73" s="15"/>
      <c r="CD73" s="15"/>
      <c r="CE73" s="15"/>
      <c r="CF73" s="15"/>
      <c r="CG73" s="15"/>
      <c r="CH73" s="15" t="s">
        <v>38</v>
      </c>
      <c r="CI73" s="15"/>
      <c r="CJ73" s="15">
        <v>1</v>
      </c>
      <c r="CK73" s="15"/>
      <c r="CL73" s="15"/>
      <c r="CM73" s="15" t="s">
        <v>38</v>
      </c>
      <c r="CN73" s="15"/>
      <c r="CO73" s="15"/>
      <c r="CP73" s="15"/>
      <c r="CQ73" s="15"/>
      <c r="CR73" s="15">
        <v>1</v>
      </c>
      <c r="CS73" s="15"/>
      <c r="CT73" s="15" t="s">
        <v>52</v>
      </c>
      <c r="CU73" s="15"/>
      <c r="CV73" s="15"/>
      <c r="CW73" s="15"/>
      <c r="CX73" s="15"/>
      <c r="CY73" s="15"/>
      <c r="CZ73" s="15"/>
      <c r="DA73" s="15" t="s">
        <v>52</v>
      </c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 t="s">
        <v>331</v>
      </c>
      <c r="EI73" s="15"/>
      <c r="EJ73" s="15"/>
      <c r="EK73" s="15"/>
      <c r="EL73" s="15"/>
      <c r="EM73" s="15"/>
      <c r="EN73" s="15"/>
      <c r="EO73" s="38">
        <f t="shared" si="8"/>
        <v>3</v>
      </c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20"/>
      <c r="HH73" s="20"/>
      <c r="HI73" s="20"/>
      <c r="HJ73" s="20"/>
    </row>
    <row r="74" spans="1:218" ht="20.25" customHeight="1" x14ac:dyDescent="0.4">
      <c r="A74" s="2" t="str">
        <f>Ledenlijst!H25</f>
        <v>Vandeneynde Jacky</v>
      </c>
      <c r="B74" s="15"/>
      <c r="C74" s="15">
        <v>1</v>
      </c>
      <c r="D74" s="15"/>
      <c r="E74" s="15"/>
      <c r="F74" s="15"/>
      <c r="G74" s="15"/>
      <c r="H74" s="15"/>
      <c r="I74" s="15"/>
      <c r="J74" s="15">
        <v>1</v>
      </c>
      <c r="L74" s="15"/>
      <c r="M74" s="15"/>
      <c r="N74" s="15"/>
      <c r="O74" s="15" t="s">
        <v>52</v>
      </c>
      <c r="P74" s="15"/>
      <c r="Q74" s="15"/>
      <c r="R74" s="63" t="s">
        <v>38</v>
      </c>
      <c r="S74" s="15"/>
      <c r="T74" s="15"/>
      <c r="U74" s="15"/>
      <c r="V74" s="15"/>
      <c r="W74" s="15"/>
      <c r="X74" s="15" t="s">
        <v>38</v>
      </c>
      <c r="Y74" s="15">
        <v>1</v>
      </c>
      <c r="Z74" s="15"/>
      <c r="AA74" s="15"/>
      <c r="AB74" s="15"/>
      <c r="AC74" s="15"/>
      <c r="AE74" s="15">
        <v>1</v>
      </c>
      <c r="AF74" s="15"/>
      <c r="AG74" s="15"/>
      <c r="AH74" s="15"/>
      <c r="AI74" s="15"/>
      <c r="AJ74" s="15"/>
      <c r="AK74" s="15"/>
      <c r="AL74" s="15">
        <v>1</v>
      </c>
      <c r="AM74" s="15" t="s">
        <v>38</v>
      </c>
      <c r="AN74" s="15"/>
      <c r="AO74" s="15"/>
      <c r="AQ74" s="15"/>
      <c r="AR74" s="15" t="s">
        <v>52</v>
      </c>
      <c r="AS74" s="15">
        <v>1</v>
      </c>
      <c r="AT74" s="15">
        <v>1</v>
      </c>
      <c r="AU74" s="15"/>
      <c r="AV74" s="15"/>
      <c r="AW74" s="15"/>
      <c r="AX74" s="15"/>
      <c r="AY74" s="15"/>
      <c r="AZ74" s="15"/>
      <c r="BA74" s="15">
        <v>1</v>
      </c>
      <c r="BB74" s="15"/>
      <c r="BC74" s="15"/>
      <c r="BD74" s="15" t="s">
        <v>73</v>
      </c>
      <c r="BE74" s="15"/>
      <c r="BF74" s="15" t="s">
        <v>38</v>
      </c>
      <c r="BG74" s="15"/>
      <c r="BH74" s="15"/>
      <c r="BI74" s="15"/>
      <c r="BJ74" s="15"/>
      <c r="BK74" s="15"/>
      <c r="BL74" s="15"/>
      <c r="BM74" s="15" t="s">
        <v>52</v>
      </c>
      <c r="BN74" s="15">
        <v>1</v>
      </c>
      <c r="BO74" s="15"/>
      <c r="BP74" s="15"/>
      <c r="BQ74" s="15"/>
      <c r="BR74" s="15"/>
      <c r="BS74" s="15"/>
      <c r="BT74" s="15"/>
      <c r="BU74" s="15"/>
      <c r="BV74" s="15">
        <v>1</v>
      </c>
      <c r="BW74" s="15"/>
      <c r="BX74" s="38"/>
      <c r="BY74" s="15" t="s">
        <v>486</v>
      </c>
      <c r="BZ74" s="15"/>
      <c r="CA74" s="15" t="s">
        <v>37</v>
      </c>
      <c r="CB74" s="15">
        <v>1</v>
      </c>
      <c r="CC74" s="15"/>
      <c r="CD74" s="15"/>
      <c r="CE74" s="38"/>
      <c r="CF74" s="15"/>
      <c r="CG74" s="15"/>
      <c r="CH74" s="15" t="s">
        <v>38</v>
      </c>
      <c r="CI74" s="15"/>
      <c r="CJ74" s="15">
        <v>1</v>
      </c>
      <c r="CK74" s="15"/>
      <c r="CL74" s="15"/>
      <c r="CM74" s="15"/>
      <c r="CN74" s="15"/>
      <c r="CO74" s="15" t="s">
        <v>486</v>
      </c>
      <c r="CP74" s="15">
        <v>1</v>
      </c>
      <c r="CQ74" s="15"/>
      <c r="CR74" s="15"/>
      <c r="CS74" s="15"/>
      <c r="CT74" s="15" t="s">
        <v>52</v>
      </c>
      <c r="CU74" s="15"/>
      <c r="CV74" s="15"/>
      <c r="CW74" s="15" t="s">
        <v>37</v>
      </c>
      <c r="CX74" s="15"/>
      <c r="CY74" s="15"/>
      <c r="CZ74" s="15"/>
      <c r="DA74" s="15"/>
      <c r="DB74" s="15"/>
      <c r="DC74" s="15"/>
      <c r="DD74" s="15"/>
      <c r="DE74" s="15" t="s">
        <v>37</v>
      </c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 t="s">
        <v>331</v>
      </c>
      <c r="EI74" s="15"/>
      <c r="EJ74" s="15"/>
      <c r="EK74" s="15"/>
      <c r="EL74" s="15"/>
      <c r="EM74" s="15"/>
      <c r="EN74" s="15"/>
      <c r="EO74" s="38">
        <f t="shared" si="8"/>
        <v>6</v>
      </c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 t="s">
        <v>86</v>
      </c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20"/>
      <c r="HH74" s="20"/>
      <c r="HI74" s="20"/>
      <c r="HJ74" s="20"/>
    </row>
    <row r="75" spans="1:218" ht="20.25" customHeight="1" x14ac:dyDescent="0.4">
      <c r="A75" s="2" t="str">
        <f>Ledenlijst!H26</f>
        <v>Wouters Guido</v>
      </c>
      <c r="B75" s="15"/>
      <c r="C75" s="15"/>
      <c r="D75" s="15">
        <v>1</v>
      </c>
      <c r="E75" s="15"/>
      <c r="F75" s="15"/>
      <c r="G75" s="15"/>
      <c r="H75" s="15"/>
      <c r="I75" s="15" t="s">
        <v>38</v>
      </c>
      <c r="J75" s="15"/>
      <c r="K75" s="15">
        <v>1</v>
      </c>
      <c r="L75" s="15"/>
      <c r="M75" s="15"/>
      <c r="N75" s="15"/>
      <c r="O75" s="15"/>
      <c r="P75" s="15"/>
      <c r="R75" s="15" t="s">
        <v>388</v>
      </c>
      <c r="S75" s="15" t="s">
        <v>388</v>
      </c>
      <c r="T75" s="15"/>
      <c r="U75" s="15" t="s">
        <v>52</v>
      </c>
      <c r="V75" s="15"/>
      <c r="W75" s="15"/>
      <c r="X75" s="15"/>
      <c r="Y75" s="15">
        <v>1</v>
      </c>
      <c r="Z75" s="15"/>
      <c r="AA75" s="15"/>
      <c r="AB75" s="15"/>
      <c r="AC75" s="15" t="s">
        <v>52</v>
      </c>
      <c r="AD75" s="15"/>
      <c r="AE75" s="15"/>
      <c r="AF75" s="15">
        <v>1</v>
      </c>
      <c r="AG75" s="15"/>
      <c r="AH75" s="15"/>
      <c r="AI75" s="15"/>
      <c r="AJ75" s="15">
        <v>2</v>
      </c>
      <c r="AK75" s="15"/>
      <c r="AL75" s="15">
        <v>1</v>
      </c>
      <c r="AN75" s="15"/>
      <c r="AO75" s="15"/>
      <c r="AP75" s="15"/>
      <c r="AQ75" s="15"/>
      <c r="AR75" s="15"/>
      <c r="AS75" s="15" t="s">
        <v>38</v>
      </c>
      <c r="AT75" s="15">
        <v>1</v>
      </c>
      <c r="AU75" s="15"/>
      <c r="AV75" s="15"/>
      <c r="AW75" s="15"/>
      <c r="AX75" s="15"/>
      <c r="AY75" s="15" t="s">
        <v>38</v>
      </c>
      <c r="AZ75" s="15"/>
      <c r="BA75" s="15">
        <v>1</v>
      </c>
      <c r="BB75" s="15"/>
      <c r="BC75" s="15"/>
      <c r="BD75" s="15" t="s">
        <v>73</v>
      </c>
      <c r="BE75" s="15"/>
      <c r="BF75" s="15"/>
      <c r="BG75" s="15"/>
      <c r="BH75" s="15"/>
      <c r="BI75" s="15"/>
      <c r="BJ75" s="15"/>
      <c r="BK75" s="15"/>
      <c r="BL75" s="21" t="s">
        <v>52</v>
      </c>
      <c r="BM75" s="15"/>
      <c r="BN75" s="15"/>
      <c r="BO75" s="15">
        <v>1</v>
      </c>
      <c r="BP75" s="15"/>
      <c r="BQ75" s="15"/>
      <c r="BR75" s="15"/>
      <c r="BS75" s="15" t="s">
        <v>83</v>
      </c>
      <c r="BT75" s="15"/>
      <c r="BU75" s="15"/>
      <c r="BV75" s="15">
        <v>1</v>
      </c>
      <c r="BW75" s="15"/>
      <c r="BX75" s="15"/>
      <c r="BY75" s="15"/>
      <c r="BZ75" s="15"/>
      <c r="CA75" s="15"/>
      <c r="CB75" s="15">
        <v>1</v>
      </c>
      <c r="CC75" s="15"/>
      <c r="CD75" s="15"/>
      <c r="CE75" s="15"/>
      <c r="CF75" s="15" t="s">
        <v>52</v>
      </c>
      <c r="CG75" s="15"/>
      <c r="CH75" s="15"/>
      <c r="CI75" s="15"/>
      <c r="CJ75" s="15">
        <v>1</v>
      </c>
      <c r="CK75" s="15"/>
      <c r="CL75" s="15"/>
      <c r="CM75" s="15" t="s">
        <v>38</v>
      </c>
      <c r="CN75" s="15"/>
      <c r="CO75" s="15"/>
      <c r="CP75" s="15"/>
      <c r="CQ75" s="15"/>
      <c r="CR75" s="15">
        <v>1</v>
      </c>
      <c r="CS75" s="15"/>
      <c r="CT75" s="15"/>
      <c r="CU75" s="15"/>
      <c r="CV75" s="15"/>
      <c r="CW75" s="15"/>
      <c r="CX75" s="15" t="s">
        <v>486</v>
      </c>
      <c r="CY75" s="15"/>
      <c r="CZ75" s="15"/>
      <c r="DA75" s="15"/>
      <c r="DB75" s="15"/>
      <c r="DC75" s="15"/>
      <c r="DD75" s="15"/>
      <c r="DE75" s="15"/>
      <c r="DF75" s="15"/>
      <c r="DG75" s="15"/>
      <c r="DH75" s="15" t="s">
        <v>86</v>
      </c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 t="s">
        <v>81</v>
      </c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 t="s">
        <v>331</v>
      </c>
      <c r="EI75" s="15"/>
      <c r="EJ75" s="15"/>
      <c r="EK75" s="15"/>
      <c r="EL75" s="15"/>
      <c r="EM75" s="15"/>
      <c r="EN75" s="15"/>
      <c r="EO75" s="38">
        <f t="shared" si="8"/>
        <v>5</v>
      </c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20"/>
      <c r="HH75" s="20"/>
      <c r="HI75" s="20"/>
      <c r="HJ75" s="20"/>
    </row>
    <row r="76" spans="1:218" ht="20.25" hidden="1" customHeight="1" x14ac:dyDescent="0.4">
      <c r="A76" s="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21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21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20"/>
      <c r="HH76" s="20"/>
      <c r="HI76" s="20"/>
      <c r="HJ76" s="20"/>
    </row>
    <row r="77" spans="1:218" ht="20.25" hidden="1" customHeight="1" x14ac:dyDescent="0.4">
      <c r="A77" s="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21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21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20"/>
      <c r="HH77" s="20"/>
      <c r="HI77" s="20"/>
      <c r="HJ77" s="20"/>
    </row>
    <row r="78" spans="1:218" ht="20.25" hidden="1" customHeight="1" x14ac:dyDescent="0.4">
      <c r="A78" s="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21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21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20"/>
      <c r="HH78" s="20"/>
      <c r="HI78" s="20"/>
      <c r="HJ78" s="20"/>
    </row>
    <row r="79" spans="1:218" ht="20.25" hidden="1" customHeight="1" x14ac:dyDescent="0.4">
      <c r="A79" s="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21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21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20"/>
      <c r="HH79" s="20"/>
      <c r="HI79" s="20"/>
      <c r="HJ79" s="20"/>
    </row>
    <row r="80" spans="1:218" ht="20.25" hidden="1" customHeight="1" x14ac:dyDescent="0.4">
      <c r="A80" s="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21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21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20"/>
      <c r="HH80" s="20"/>
      <c r="HI80" s="20"/>
      <c r="HJ80" s="20"/>
    </row>
    <row r="81" spans="1:218" ht="20.25" hidden="1" customHeight="1" x14ac:dyDescent="0.4">
      <c r="A81" s="2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21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21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20"/>
      <c r="HH81" s="20"/>
      <c r="HI81" s="20"/>
      <c r="HJ81" s="20"/>
    </row>
    <row r="82" spans="1:218" ht="21.75" hidden="1" customHeight="1" x14ac:dyDescent="0.35">
      <c r="A82" s="5"/>
      <c r="B82" s="15"/>
      <c r="C82" s="15"/>
      <c r="D82" s="15"/>
      <c r="E82" s="15"/>
      <c r="F82" s="15"/>
      <c r="G82" s="15"/>
      <c r="H82" s="15"/>
      <c r="I82" s="21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20"/>
      <c r="HH82" s="20"/>
      <c r="HI82" s="20"/>
      <c r="HJ82" s="20"/>
    </row>
    <row r="83" spans="1:218" ht="21.75" hidden="1" customHeight="1" x14ac:dyDescent="0.35">
      <c r="A83" s="32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1"/>
      <c r="O83" s="15"/>
      <c r="P83" s="15"/>
      <c r="Q83" s="15"/>
      <c r="R83" s="15"/>
      <c r="S83" s="15"/>
      <c r="T83" s="15"/>
      <c r="U83" s="21"/>
      <c r="V83" s="15"/>
      <c r="W83" s="15"/>
      <c r="X83" s="15"/>
      <c r="Y83" s="15"/>
      <c r="Z83" s="15"/>
      <c r="AA83" s="15"/>
      <c r="AB83" s="21"/>
      <c r="AC83" s="15"/>
      <c r="AD83" s="21"/>
      <c r="AE83" s="15"/>
      <c r="AF83" s="15"/>
      <c r="AG83" s="15"/>
      <c r="AH83" s="15"/>
      <c r="AI83" s="21"/>
      <c r="AJ83" s="15"/>
      <c r="AK83" s="15"/>
      <c r="AL83" s="15"/>
      <c r="AM83" s="15"/>
      <c r="AN83" s="15"/>
      <c r="AO83" s="15"/>
      <c r="AP83" s="21"/>
      <c r="AQ83" s="15"/>
      <c r="AR83" s="15"/>
      <c r="AS83" s="15"/>
      <c r="AT83" s="15"/>
      <c r="AU83" s="15"/>
      <c r="AV83" s="15"/>
      <c r="AW83" s="21"/>
      <c r="AX83" s="15"/>
      <c r="AY83" s="15"/>
      <c r="AZ83" s="15"/>
      <c r="BA83" s="15"/>
      <c r="BB83" s="15"/>
      <c r="BC83" s="15"/>
      <c r="BD83" s="21"/>
      <c r="BE83" s="15"/>
      <c r="BF83" s="15"/>
      <c r="BG83" s="15"/>
      <c r="BH83" s="15"/>
      <c r="BI83" s="15"/>
      <c r="BJ83" s="15"/>
      <c r="BK83" s="15"/>
      <c r="BL83" s="21"/>
      <c r="BM83" s="15"/>
      <c r="BN83" s="15"/>
      <c r="BO83" s="15"/>
      <c r="BP83" s="15"/>
      <c r="BQ83" s="15"/>
      <c r="BR83" s="21"/>
      <c r="BS83" s="15"/>
      <c r="BT83" s="15"/>
      <c r="BU83" s="15"/>
      <c r="BV83" s="15"/>
      <c r="BW83" s="15"/>
      <c r="BX83" s="15"/>
      <c r="BY83" s="21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21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20"/>
      <c r="HH83" s="20"/>
      <c r="HI83" s="20"/>
      <c r="HJ83" s="20"/>
    </row>
    <row r="84" spans="1:218" ht="8.25" customHeight="1" x14ac:dyDescent="0.3">
      <c r="A84" s="41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20"/>
      <c r="HH84" s="20"/>
      <c r="HI84" s="20"/>
      <c r="HJ84" s="20"/>
    </row>
    <row r="85" spans="1:218" ht="21" x14ac:dyDescent="0.4">
      <c r="A85" s="17" t="s">
        <v>89</v>
      </c>
      <c r="B85" s="59"/>
      <c r="C85" s="59">
        <v>1</v>
      </c>
      <c r="D85" s="59"/>
      <c r="E85" s="59"/>
      <c r="F85" s="59"/>
      <c r="G85" s="59">
        <v>3</v>
      </c>
      <c r="H85" s="59"/>
      <c r="I85" s="59">
        <v>3</v>
      </c>
      <c r="J85" s="59">
        <v>1</v>
      </c>
      <c r="K85" s="59" t="s">
        <v>30</v>
      </c>
      <c r="L85" s="132"/>
      <c r="M85" s="59"/>
      <c r="N85" s="59" t="s">
        <v>30</v>
      </c>
      <c r="O85" s="59" t="s">
        <v>37</v>
      </c>
      <c r="P85" s="59"/>
      <c r="Q85" s="59" t="s">
        <v>37</v>
      </c>
      <c r="R85" s="59" t="s">
        <v>38</v>
      </c>
      <c r="S85" s="59"/>
      <c r="T85" s="59"/>
      <c r="U85" s="59">
        <v>3</v>
      </c>
      <c r="V85" s="59">
        <v>2</v>
      </c>
      <c r="W85" s="59" t="s">
        <v>37</v>
      </c>
      <c r="X85" s="59">
        <v>4</v>
      </c>
      <c r="Y85" s="59">
        <v>1</v>
      </c>
      <c r="Z85" s="59"/>
      <c r="AA85" s="59"/>
      <c r="AB85" s="59" t="s">
        <v>30</v>
      </c>
      <c r="AC85" s="59" t="s">
        <v>0</v>
      </c>
      <c r="AD85" s="59" t="s">
        <v>38</v>
      </c>
      <c r="AE85" s="59"/>
      <c r="AF85" s="59">
        <v>1</v>
      </c>
      <c r="AG85" s="59"/>
      <c r="AH85" s="59"/>
      <c r="AI85" s="59" t="s">
        <v>0</v>
      </c>
      <c r="AJ85" s="59">
        <v>2</v>
      </c>
      <c r="AK85" s="59">
        <v>3</v>
      </c>
      <c r="AL85" s="59">
        <v>1</v>
      </c>
      <c r="AM85" s="59"/>
      <c r="AN85" s="59"/>
      <c r="AO85" s="59"/>
      <c r="AP85" s="59" t="s">
        <v>0</v>
      </c>
      <c r="AQ85" s="59">
        <v>4</v>
      </c>
      <c r="AR85" s="59" t="s">
        <v>0</v>
      </c>
      <c r="AS85" s="59">
        <v>1</v>
      </c>
      <c r="AT85" s="59"/>
      <c r="AU85" s="59"/>
      <c r="AV85" s="59"/>
      <c r="AW85" s="59" t="s">
        <v>30</v>
      </c>
      <c r="AX85" s="59">
        <v>3</v>
      </c>
      <c r="AY85" s="59">
        <v>3</v>
      </c>
      <c r="AZ85" s="59" t="s">
        <v>0</v>
      </c>
      <c r="BA85" s="59">
        <v>1</v>
      </c>
      <c r="BB85" s="59"/>
      <c r="BC85" s="59"/>
      <c r="BD85" s="59" t="s">
        <v>30</v>
      </c>
      <c r="BE85" s="59" t="s">
        <v>0</v>
      </c>
      <c r="BF85" s="59" t="s">
        <v>38</v>
      </c>
      <c r="BG85" s="59" t="s">
        <v>0</v>
      </c>
      <c r="BH85" s="59"/>
      <c r="BI85" s="59"/>
      <c r="BJ85" s="59"/>
      <c r="BK85" s="59" t="s">
        <v>0</v>
      </c>
      <c r="BL85" s="59" t="s">
        <v>0</v>
      </c>
      <c r="BM85" s="59" t="s">
        <v>0</v>
      </c>
      <c r="BN85" s="59">
        <v>1</v>
      </c>
      <c r="BO85" s="59" t="s">
        <v>37</v>
      </c>
      <c r="BP85" s="59"/>
      <c r="BQ85" s="59"/>
      <c r="BR85" s="59">
        <v>3</v>
      </c>
      <c r="BS85" s="59">
        <v>2</v>
      </c>
      <c r="BT85" s="59" t="s">
        <v>38</v>
      </c>
      <c r="BU85" s="38">
        <v>4</v>
      </c>
      <c r="BV85" s="38">
        <v>1</v>
      </c>
      <c r="BW85" s="38"/>
      <c r="BX85" s="38"/>
      <c r="BY85" s="15" t="s">
        <v>0</v>
      </c>
      <c r="BZ85" s="15">
        <v>2</v>
      </c>
      <c r="CA85" s="38" t="s">
        <v>0</v>
      </c>
      <c r="CB85" s="38">
        <v>1</v>
      </c>
      <c r="CC85" s="38" t="s">
        <v>37</v>
      </c>
      <c r="CD85" s="38"/>
      <c r="CE85" s="38"/>
      <c r="CF85" s="38">
        <v>3</v>
      </c>
      <c r="CG85" s="38" t="s">
        <v>0</v>
      </c>
      <c r="CH85" s="38" t="s">
        <v>0</v>
      </c>
      <c r="CI85" s="38">
        <v>4</v>
      </c>
      <c r="CJ85" s="38">
        <v>1</v>
      </c>
      <c r="CK85" s="38"/>
      <c r="CL85" s="38"/>
      <c r="CM85" s="38" t="s">
        <v>30</v>
      </c>
      <c r="CN85" s="38">
        <v>2</v>
      </c>
      <c r="CO85" s="38">
        <v>3</v>
      </c>
      <c r="CP85" s="38">
        <v>1</v>
      </c>
      <c r="CQ85" s="38"/>
      <c r="CR85" s="38"/>
      <c r="CS85" s="15"/>
      <c r="CT85" s="15" t="s">
        <v>30</v>
      </c>
      <c r="CU85" s="15">
        <v>4</v>
      </c>
      <c r="CV85" s="15">
        <v>3</v>
      </c>
      <c r="CW85" s="38">
        <v>4</v>
      </c>
      <c r="CX85" s="38" t="s">
        <v>37</v>
      </c>
      <c r="CY85" s="38"/>
      <c r="CZ85" s="38"/>
      <c r="DA85" s="38">
        <v>3</v>
      </c>
      <c r="DB85" s="38" t="s">
        <v>0</v>
      </c>
      <c r="DC85" s="38" t="s">
        <v>0</v>
      </c>
      <c r="DD85" s="38" t="s">
        <v>0</v>
      </c>
      <c r="DE85" s="38"/>
      <c r="DF85" s="38"/>
      <c r="DG85" s="38"/>
      <c r="DH85" s="38" t="s">
        <v>0</v>
      </c>
      <c r="DI85" s="38">
        <v>2</v>
      </c>
      <c r="DJ85" s="38">
        <v>3</v>
      </c>
      <c r="DK85" s="38">
        <v>3</v>
      </c>
      <c r="DL85" s="38"/>
      <c r="DM85" s="38"/>
      <c r="DN85" s="38"/>
      <c r="DO85" s="38" t="s">
        <v>0</v>
      </c>
      <c r="DP85" s="38">
        <v>2</v>
      </c>
      <c r="DQ85" s="38" t="s">
        <v>0</v>
      </c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>
        <v>4</v>
      </c>
      <c r="EE85" s="38"/>
      <c r="EF85" s="38">
        <v>4</v>
      </c>
      <c r="EG85" s="38"/>
      <c r="EH85" s="15"/>
      <c r="EI85" s="15"/>
      <c r="EJ85" s="15"/>
      <c r="EK85" s="15"/>
      <c r="EL85" s="38"/>
      <c r="EM85" s="38"/>
      <c r="EN85" s="38"/>
      <c r="EO85" s="227">
        <f>COUNTIF(I85:EN87,"ab")</f>
        <v>30</v>
      </c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15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  <c r="HE85" s="38"/>
      <c r="HF85" s="38"/>
      <c r="HG85" s="20"/>
      <c r="HH85" s="20"/>
      <c r="HI85" s="20"/>
      <c r="HJ85" s="20"/>
    </row>
    <row r="86" spans="1:218" ht="21" x14ac:dyDescent="0.4">
      <c r="A86" s="17" t="s">
        <v>90</v>
      </c>
      <c r="B86" s="59"/>
      <c r="C86" s="59"/>
      <c r="D86" s="59"/>
      <c r="E86" s="59"/>
      <c r="F86" s="59"/>
      <c r="G86" s="59"/>
      <c r="H86" s="59"/>
      <c r="I86" s="59" t="s">
        <v>38</v>
      </c>
      <c r="J86" s="59">
        <v>4</v>
      </c>
      <c r="K86" s="59"/>
      <c r="L86" s="59"/>
      <c r="M86" s="59"/>
      <c r="N86" s="59">
        <v>3</v>
      </c>
      <c r="O86" s="59"/>
      <c r="P86" s="59"/>
      <c r="Q86" s="59"/>
      <c r="R86" s="59"/>
      <c r="S86" s="59"/>
      <c r="T86" s="59"/>
      <c r="U86" s="59" t="s">
        <v>0</v>
      </c>
      <c r="V86" s="59"/>
      <c r="W86" s="59"/>
      <c r="X86" s="59"/>
      <c r="Y86" s="59" t="s">
        <v>2</v>
      </c>
      <c r="Z86" s="59"/>
      <c r="AA86" s="59"/>
      <c r="AB86" s="59">
        <v>3</v>
      </c>
      <c r="AC86" s="59" t="s">
        <v>0</v>
      </c>
      <c r="AD86" s="59">
        <v>3</v>
      </c>
      <c r="AE86" s="59"/>
      <c r="AF86" s="59"/>
      <c r="AG86" s="59"/>
      <c r="AH86" s="59"/>
      <c r="AI86" s="59"/>
      <c r="AJ86" s="59"/>
      <c r="AK86" s="59"/>
      <c r="AL86" s="59">
        <v>4</v>
      </c>
      <c r="AM86" s="59" t="s">
        <v>2</v>
      </c>
      <c r="AN86" s="59"/>
      <c r="AO86" s="59"/>
      <c r="AP86" s="59"/>
      <c r="AQ86" s="59" t="s">
        <v>0</v>
      </c>
      <c r="AR86" s="59"/>
      <c r="AS86" s="59">
        <v>4</v>
      </c>
      <c r="AT86" s="59" t="s">
        <v>2</v>
      </c>
      <c r="AU86" s="59"/>
      <c r="AV86" s="59"/>
      <c r="AW86" s="59"/>
      <c r="AX86" s="59" t="s">
        <v>0</v>
      </c>
      <c r="AY86" s="59"/>
      <c r="AZ86" s="59"/>
      <c r="BA86" s="59"/>
      <c r="BB86" s="59"/>
      <c r="BC86" s="59"/>
      <c r="BD86" s="59" t="s">
        <v>37</v>
      </c>
      <c r="BE86" s="59"/>
      <c r="BF86" s="59"/>
      <c r="BG86" s="59"/>
      <c r="BH86" s="59"/>
      <c r="BI86" s="59"/>
      <c r="BJ86" s="59"/>
      <c r="BK86" s="59"/>
      <c r="BL86" s="59" t="s">
        <v>37</v>
      </c>
      <c r="BM86" s="59" t="s">
        <v>37</v>
      </c>
      <c r="BN86" s="59" t="s">
        <v>37</v>
      </c>
      <c r="BO86" s="59" t="s">
        <v>2</v>
      </c>
      <c r="BP86" s="59"/>
      <c r="BQ86" s="59"/>
      <c r="BR86" s="59" t="s">
        <v>0</v>
      </c>
      <c r="BS86" s="59"/>
      <c r="BT86" s="59">
        <v>3</v>
      </c>
      <c r="BU86" s="38"/>
      <c r="BV86" s="38"/>
      <c r="BW86" s="38"/>
      <c r="BX86" s="38"/>
      <c r="BY86" s="15" t="s">
        <v>37</v>
      </c>
      <c r="BZ86" s="15" t="s">
        <v>37</v>
      </c>
      <c r="CA86" s="38" t="s">
        <v>37</v>
      </c>
      <c r="CB86" s="38"/>
      <c r="CC86" s="38"/>
      <c r="CD86" s="38"/>
      <c r="CE86" s="38"/>
      <c r="CF86" s="38" t="s">
        <v>37</v>
      </c>
      <c r="CG86" s="38" t="s">
        <v>0</v>
      </c>
      <c r="CH86" s="38"/>
      <c r="CI86" s="38"/>
      <c r="CJ86" s="38" t="s">
        <v>2</v>
      </c>
      <c r="CK86" s="38"/>
      <c r="CL86" s="38"/>
      <c r="CM86" s="38"/>
      <c r="CN86" s="38" t="s">
        <v>0</v>
      </c>
      <c r="CO86" s="38" t="s">
        <v>37</v>
      </c>
      <c r="CP86" s="38" t="s">
        <v>37</v>
      </c>
      <c r="CQ86" s="38" t="s">
        <v>2</v>
      </c>
      <c r="CR86" s="38"/>
      <c r="CS86" s="15"/>
      <c r="CT86" s="15" t="s">
        <v>0</v>
      </c>
      <c r="CU86" s="15"/>
      <c r="CV86" s="15"/>
      <c r="CW86" s="38"/>
      <c r="CX86" s="38"/>
      <c r="CY86" s="38"/>
      <c r="CZ86" s="38"/>
      <c r="DA86" s="38" t="s">
        <v>0</v>
      </c>
      <c r="DB86" s="38"/>
      <c r="DC86" s="38"/>
      <c r="DD86" s="38"/>
      <c r="DE86" s="38"/>
      <c r="DF86" s="38"/>
      <c r="DG86" s="38"/>
      <c r="DH86" s="38" t="s">
        <v>0</v>
      </c>
      <c r="DI86" s="38">
        <v>4</v>
      </c>
      <c r="DJ86" s="38"/>
      <c r="DK86" s="38">
        <v>4</v>
      </c>
      <c r="DL86" s="38"/>
      <c r="DM86" s="38"/>
      <c r="DN86" s="38"/>
      <c r="DO86" s="38"/>
      <c r="DP86" s="38">
        <v>4</v>
      </c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15"/>
      <c r="EI86" s="15"/>
      <c r="EJ86" s="15"/>
      <c r="EK86" s="15"/>
      <c r="EL86" s="38"/>
      <c r="EM86" s="38"/>
      <c r="EN86" s="38"/>
      <c r="EO86" s="22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15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20"/>
      <c r="HH86" s="20"/>
      <c r="HI86" s="20"/>
      <c r="HJ86" s="20"/>
    </row>
    <row r="87" spans="1:218" s="79" customFormat="1" ht="21" x14ac:dyDescent="0.4">
      <c r="A87" s="77" t="s">
        <v>117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 t="s">
        <v>37</v>
      </c>
      <c r="AS87" s="59"/>
      <c r="AT87" s="59" t="s">
        <v>37</v>
      </c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15"/>
      <c r="BV87" s="15"/>
      <c r="BW87" s="15"/>
      <c r="BX87" s="15"/>
      <c r="BY87" s="15"/>
      <c r="BZ87" s="15"/>
      <c r="CA87" s="15" t="s">
        <v>388</v>
      </c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 t="s">
        <v>45</v>
      </c>
      <c r="DC87" s="15"/>
      <c r="DD87" s="15" t="s">
        <v>45</v>
      </c>
      <c r="DE87" s="15"/>
      <c r="DF87" s="15"/>
      <c r="DG87" s="15"/>
      <c r="DH87" s="15"/>
      <c r="DI87" s="15"/>
      <c r="DJ87" s="15" t="s">
        <v>45</v>
      </c>
      <c r="DK87" s="15"/>
      <c r="DL87" s="15" t="s">
        <v>45</v>
      </c>
      <c r="DM87" s="15"/>
      <c r="DN87" s="15"/>
      <c r="DO87" s="15"/>
      <c r="DP87" s="15" t="s">
        <v>45</v>
      </c>
      <c r="DQ87" s="15"/>
      <c r="DR87" s="15" t="s">
        <v>45</v>
      </c>
      <c r="DS87" s="15"/>
      <c r="DT87" s="15"/>
      <c r="DU87" s="15"/>
      <c r="DV87" s="15" t="s">
        <v>45</v>
      </c>
      <c r="DW87" s="15"/>
      <c r="DX87" s="15" t="s">
        <v>45</v>
      </c>
      <c r="DY87" s="15"/>
      <c r="DZ87" s="15" t="s">
        <v>45</v>
      </c>
      <c r="EA87" s="15"/>
      <c r="EB87" s="15"/>
      <c r="EC87" s="15" t="s">
        <v>45</v>
      </c>
      <c r="ED87" s="15"/>
      <c r="EE87" s="15" t="s">
        <v>45</v>
      </c>
      <c r="EF87" s="15"/>
      <c r="EG87" s="15"/>
      <c r="EH87" s="15"/>
      <c r="EI87" s="15"/>
      <c r="EJ87" s="15" t="s">
        <v>45</v>
      </c>
      <c r="EK87" s="15"/>
      <c r="EL87" s="15" t="s">
        <v>45</v>
      </c>
      <c r="EM87" s="15"/>
      <c r="EN87" s="15" t="s">
        <v>45</v>
      </c>
      <c r="EO87" s="229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78"/>
      <c r="HH87" s="78"/>
      <c r="HI87" s="78"/>
      <c r="HJ87" s="78"/>
    </row>
    <row r="88" spans="1:218" s="36" customFormat="1" ht="18" customHeight="1" x14ac:dyDescent="0.3">
      <c r="A88" s="127" t="s">
        <v>320</v>
      </c>
      <c r="B88" s="126"/>
      <c r="C88" s="126" t="s">
        <v>0</v>
      </c>
      <c r="D88" s="126"/>
      <c r="E88" s="126"/>
      <c r="F88" s="126"/>
      <c r="G88" s="126"/>
      <c r="H88" s="126"/>
      <c r="I88" s="126"/>
      <c r="J88" s="126" t="s">
        <v>0</v>
      </c>
      <c r="K88" s="126"/>
      <c r="L88" s="126"/>
      <c r="M88" s="126"/>
      <c r="N88" s="126" t="s">
        <v>0</v>
      </c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 t="s">
        <v>0</v>
      </c>
      <c r="Z88" s="126"/>
      <c r="AA88" s="126"/>
      <c r="AB88" s="126"/>
      <c r="AC88" s="126"/>
      <c r="AD88" s="126"/>
      <c r="AE88" s="126" t="s">
        <v>86</v>
      </c>
      <c r="AF88" s="126"/>
      <c r="AG88" s="126"/>
      <c r="AH88" s="126"/>
      <c r="AI88" s="126"/>
      <c r="AJ88" s="126"/>
      <c r="AK88" s="126"/>
      <c r="AL88" s="126" t="s">
        <v>0</v>
      </c>
      <c r="AM88" s="126"/>
      <c r="AN88" s="126"/>
      <c r="AO88" s="126"/>
      <c r="AP88" s="126"/>
      <c r="AQ88" s="126"/>
      <c r="AR88" s="126"/>
      <c r="AS88" s="126" t="s">
        <v>0</v>
      </c>
      <c r="AT88" s="126"/>
      <c r="AU88" s="126"/>
      <c r="AV88" s="126"/>
      <c r="AX88" s="126"/>
      <c r="AY88" s="126"/>
      <c r="AZ88" s="126"/>
      <c r="BA88" s="126" t="s">
        <v>57</v>
      </c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 t="s">
        <v>0</v>
      </c>
      <c r="BO88" s="126"/>
      <c r="BP88" s="126"/>
      <c r="BQ88" s="126"/>
      <c r="BR88" s="126"/>
      <c r="BS88" s="126"/>
      <c r="BT88" s="126"/>
      <c r="BU88" s="126"/>
      <c r="BV88" s="126" t="s">
        <v>319</v>
      </c>
      <c r="BW88" s="126"/>
      <c r="BX88" s="126"/>
      <c r="BY88" s="126"/>
      <c r="BZ88" s="126"/>
      <c r="CA88" s="126"/>
      <c r="CB88" s="126" t="s">
        <v>0</v>
      </c>
      <c r="CC88" s="126"/>
      <c r="CD88" s="126"/>
      <c r="CE88" s="126"/>
      <c r="CF88" s="126"/>
      <c r="CG88" s="126"/>
      <c r="CH88" s="126"/>
      <c r="CI88" s="126"/>
      <c r="CJ88" s="126" t="s">
        <v>42</v>
      </c>
      <c r="CK88" s="126"/>
      <c r="CL88" s="126"/>
      <c r="CM88" s="126"/>
      <c r="CN88" s="126"/>
      <c r="CO88" s="126"/>
      <c r="CP88" s="126" t="s">
        <v>0</v>
      </c>
      <c r="CQ88" s="126"/>
      <c r="CR88" s="126"/>
      <c r="CS88" s="126"/>
      <c r="CT88" s="126"/>
      <c r="CU88" s="126"/>
      <c r="CV88" s="126"/>
      <c r="CW88" s="126"/>
      <c r="CX88" s="126"/>
      <c r="CY88" s="126"/>
      <c r="CZ88" s="126"/>
      <c r="DA88" s="126"/>
      <c r="DB88" s="126"/>
      <c r="DC88" s="126"/>
      <c r="DD88" s="126"/>
      <c r="DE88" s="126"/>
      <c r="DF88" s="126"/>
      <c r="DG88" s="126"/>
      <c r="DH88" s="126"/>
      <c r="DI88" s="126"/>
      <c r="DJ88" s="126"/>
      <c r="DK88" s="126"/>
      <c r="DL88" s="126"/>
      <c r="DM88" s="126"/>
      <c r="DN88" s="126"/>
      <c r="DO88" s="126"/>
      <c r="DP88" s="126"/>
      <c r="DQ88" s="126"/>
      <c r="DR88" s="126"/>
      <c r="DS88" s="126"/>
      <c r="DT88" s="126"/>
      <c r="DU88" s="126"/>
      <c r="DV88" s="126"/>
      <c r="DW88" s="126"/>
      <c r="DX88" s="126"/>
      <c r="DY88" s="126"/>
      <c r="DZ88" s="12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26"/>
      <c r="EL88" s="126"/>
      <c r="EM88" s="126"/>
      <c r="EN88" s="126"/>
      <c r="EO88" s="126"/>
      <c r="EP88" s="126"/>
      <c r="EQ88" s="126"/>
      <c r="ER88" s="126"/>
      <c r="ES88" s="126"/>
      <c r="ET88" s="126"/>
      <c r="EU88" s="126"/>
      <c r="EV88" s="126"/>
      <c r="EW88" s="126"/>
      <c r="EX88" s="126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</row>
    <row r="89" spans="1:218" s="36" customFormat="1" ht="18" customHeight="1" x14ac:dyDescent="0.3">
      <c r="A89" s="128" t="s">
        <v>321</v>
      </c>
      <c r="B89" s="124"/>
      <c r="C89" s="124"/>
      <c r="D89" s="124" t="s">
        <v>27</v>
      </c>
      <c r="E89" s="124"/>
      <c r="F89" s="124"/>
      <c r="G89" s="124"/>
      <c r="H89" s="124"/>
      <c r="I89" s="124"/>
      <c r="J89" s="124"/>
      <c r="K89" s="124" t="s">
        <v>57</v>
      </c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 t="s">
        <v>70</v>
      </c>
      <c r="Z89" s="124"/>
      <c r="AA89" s="124"/>
      <c r="AB89" s="124"/>
      <c r="AC89" s="124"/>
      <c r="AD89" s="124"/>
      <c r="AE89" s="124"/>
      <c r="AF89" s="124" t="s">
        <v>0</v>
      </c>
      <c r="AG89" s="124"/>
      <c r="AH89" s="124"/>
      <c r="AI89" s="124"/>
      <c r="AJ89" s="124"/>
      <c r="AK89" s="124"/>
      <c r="AL89" s="124" t="s">
        <v>86</v>
      </c>
      <c r="AM89" s="124"/>
      <c r="AN89" s="124"/>
      <c r="AO89" s="124"/>
      <c r="AP89" s="124"/>
      <c r="AQ89" s="124"/>
      <c r="AR89" s="124"/>
      <c r="AS89" s="124"/>
      <c r="AT89" s="124" t="s">
        <v>70</v>
      </c>
      <c r="AU89" s="124"/>
      <c r="AV89" s="126"/>
      <c r="AW89" s="124"/>
      <c r="AX89" s="124"/>
      <c r="AY89" s="124"/>
      <c r="AZ89" s="124"/>
      <c r="BA89" s="124" t="s">
        <v>0</v>
      </c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 t="s">
        <v>47</v>
      </c>
      <c r="BP89" s="124"/>
      <c r="BQ89" s="124"/>
      <c r="BR89" s="124"/>
      <c r="BS89" s="124"/>
      <c r="BT89" s="124"/>
      <c r="BU89" s="124"/>
      <c r="BV89" s="124" t="s">
        <v>0</v>
      </c>
      <c r="BW89" s="124"/>
      <c r="BX89" s="124"/>
      <c r="BY89" s="124"/>
      <c r="BZ89" s="124"/>
      <c r="CA89" s="124"/>
      <c r="CB89" s="124" t="s">
        <v>25</v>
      </c>
      <c r="CC89" s="124"/>
      <c r="CD89" s="124"/>
      <c r="CE89" s="124"/>
      <c r="CF89" s="124"/>
      <c r="CG89" s="124"/>
      <c r="CH89" s="124"/>
      <c r="CI89" s="124"/>
      <c r="CJ89" s="124" t="s">
        <v>0</v>
      </c>
      <c r="CK89" s="124"/>
      <c r="CL89" s="124"/>
      <c r="CM89" s="124"/>
      <c r="CN89" s="124"/>
      <c r="CO89" s="124"/>
      <c r="CP89" s="124"/>
      <c r="CQ89" s="124"/>
      <c r="CR89" s="124" t="s">
        <v>59</v>
      </c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</row>
    <row r="90" spans="1:218" s="36" customFormat="1" ht="18" customHeight="1" x14ac:dyDescent="0.3">
      <c r="A90" s="127" t="s">
        <v>322</v>
      </c>
      <c r="B90" s="126"/>
      <c r="C90" s="126"/>
      <c r="D90" s="126"/>
      <c r="E90" s="126"/>
      <c r="F90" s="126"/>
      <c r="G90" s="126"/>
      <c r="H90" s="126"/>
      <c r="I90" s="126"/>
      <c r="J90" s="126" t="s">
        <v>83</v>
      </c>
      <c r="K90" s="126"/>
      <c r="L90" s="126"/>
      <c r="M90" s="126"/>
      <c r="N90" s="126"/>
      <c r="O90" s="126" t="s">
        <v>61</v>
      </c>
      <c r="P90" s="126"/>
      <c r="Q90" s="126"/>
      <c r="R90" s="126"/>
      <c r="S90" s="126"/>
      <c r="T90" s="126"/>
      <c r="U90" s="126"/>
      <c r="V90" s="126" t="s">
        <v>0</v>
      </c>
      <c r="W90" s="126"/>
      <c r="X90" s="126"/>
      <c r="Y90" s="126"/>
      <c r="Z90" s="126"/>
      <c r="AA90" s="126"/>
      <c r="AB90" s="126"/>
      <c r="AC90" s="126"/>
      <c r="AD90" s="126" t="s">
        <v>40</v>
      </c>
      <c r="AE90" s="126"/>
      <c r="AF90" s="126"/>
      <c r="AG90" s="126"/>
      <c r="AH90" s="126"/>
      <c r="AI90" s="126"/>
      <c r="AJ90" s="126" t="s">
        <v>0</v>
      </c>
      <c r="AK90" s="126"/>
      <c r="AL90" s="126"/>
      <c r="AM90" s="126"/>
      <c r="AN90" s="126"/>
      <c r="AO90" s="126"/>
      <c r="AP90" s="126"/>
      <c r="AQ90" s="126"/>
      <c r="AR90" s="126" t="s">
        <v>83</v>
      </c>
      <c r="AS90" s="126"/>
      <c r="AT90" s="126"/>
      <c r="AU90" s="126"/>
      <c r="AV90" s="126"/>
      <c r="AW90" s="126"/>
      <c r="AX90" s="126"/>
      <c r="AY90" s="126"/>
      <c r="AZ90" s="126" t="s">
        <v>73</v>
      </c>
      <c r="BA90" s="126"/>
      <c r="BB90" s="126"/>
      <c r="BC90" s="126"/>
      <c r="BD90" s="126"/>
      <c r="BE90" s="126"/>
      <c r="BF90" s="126" t="s">
        <v>9</v>
      </c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 t="s">
        <v>0</v>
      </c>
      <c r="BT90" s="126"/>
      <c r="BU90" s="126"/>
      <c r="BV90" s="126"/>
      <c r="BW90" s="126"/>
      <c r="BX90" s="126"/>
      <c r="BY90" s="126"/>
      <c r="BZ90" s="126" t="s">
        <v>0</v>
      </c>
      <c r="CA90" s="126"/>
      <c r="CB90" s="126"/>
      <c r="CC90" s="126"/>
      <c r="CD90" s="126"/>
      <c r="CE90" s="126"/>
      <c r="CF90" s="126"/>
      <c r="CG90" s="126"/>
      <c r="CH90" s="126" t="s">
        <v>79</v>
      </c>
      <c r="CI90" s="126"/>
      <c r="CJ90" s="126"/>
      <c r="CK90" s="126"/>
      <c r="CL90" s="126"/>
      <c r="CM90" s="126"/>
      <c r="CN90" s="126" t="s">
        <v>0</v>
      </c>
      <c r="CO90" s="126"/>
      <c r="CP90" s="126"/>
      <c r="CQ90" s="126"/>
      <c r="CR90" s="126"/>
      <c r="CS90" s="126"/>
      <c r="CT90" s="126"/>
      <c r="CU90" s="126"/>
      <c r="CV90" s="126" t="s">
        <v>73</v>
      </c>
      <c r="CW90" s="126"/>
      <c r="CX90" s="126"/>
      <c r="CY90" s="126"/>
      <c r="CZ90" s="126"/>
      <c r="DA90" s="126"/>
      <c r="DB90" s="126"/>
      <c r="DC90" s="126" t="s">
        <v>47</v>
      </c>
      <c r="DD90" s="126"/>
      <c r="DE90" s="126"/>
      <c r="DF90" s="126"/>
      <c r="DG90" s="126"/>
      <c r="DH90" s="126"/>
      <c r="DI90" s="126" t="s">
        <v>0</v>
      </c>
      <c r="DJ90" s="126"/>
      <c r="DK90" s="126"/>
      <c r="DL90" s="126"/>
      <c r="DM90" s="126"/>
      <c r="DN90" s="126"/>
      <c r="DO90" s="126"/>
      <c r="DP90" s="126" t="s">
        <v>0</v>
      </c>
      <c r="DQ90" s="126"/>
      <c r="DR90" s="126"/>
      <c r="DS90" s="126"/>
      <c r="DT90" s="126"/>
      <c r="DU90" s="126"/>
      <c r="DV90" s="126"/>
      <c r="DW90" s="126"/>
      <c r="DX90" s="126"/>
      <c r="DY90" s="126"/>
      <c r="DZ90" s="126"/>
      <c r="EA90" s="126"/>
      <c r="EB90" s="126"/>
      <c r="EC90" s="126"/>
      <c r="ED90" s="126"/>
      <c r="EE90" s="126"/>
      <c r="EF90" s="126"/>
      <c r="EG90" s="126"/>
      <c r="EH90" s="126"/>
      <c r="EI90" s="126"/>
      <c r="EJ90" s="126"/>
      <c r="EK90" s="126"/>
      <c r="EL90" s="126"/>
      <c r="EM90" s="126"/>
      <c r="EN90" s="126"/>
      <c r="EO90" s="126"/>
      <c r="EP90" s="126"/>
      <c r="EQ90" s="126"/>
      <c r="ER90" s="126"/>
      <c r="ES90" s="126"/>
      <c r="ET90" s="126"/>
      <c r="EU90" s="126"/>
      <c r="EV90" s="126"/>
      <c r="EW90" s="126"/>
      <c r="EX90" s="126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</row>
    <row r="91" spans="1:218" s="36" customFormat="1" ht="18" customHeight="1" x14ac:dyDescent="0.3">
      <c r="A91" s="128" t="s">
        <v>323</v>
      </c>
      <c r="B91" s="124"/>
      <c r="C91" s="124"/>
      <c r="D91" s="124"/>
      <c r="E91" s="124"/>
      <c r="F91" s="124"/>
      <c r="G91" s="124"/>
      <c r="H91" s="124"/>
      <c r="I91" s="124" t="s">
        <v>0</v>
      </c>
      <c r="J91" s="124"/>
      <c r="K91" s="124"/>
      <c r="L91" s="124"/>
      <c r="M91" s="124"/>
      <c r="N91" s="124" t="s">
        <v>0</v>
      </c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 t="s">
        <v>25</v>
      </c>
      <c r="Z91" s="124"/>
      <c r="AA91" s="124"/>
      <c r="AB91" s="124"/>
      <c r="AC91" s="124"/>
      <c r="AD91" s="124" t="s">
        <v>0</v>
      </c>
      <c r="AE91" s="124"/>
      <c r="AF91" s="124"/>
      <c r="AG91" s="124"/>
      <c r="AH91" s="124"/>
      <c r="AI91" s="124"/>
      <c r="AJ91" s="124"/>
      <c r="AK91" s="124" t="s">
        <v>0</v>
      </c>
      <c r="AL91" s="124"/>
      <c r="AM91" s="124"/>
      <c r="AN91" s="124"/>
      <c r="AO91" s="124"/>
      <c r="AP91" s="124"/>
      <c r="AQ91" s="124"/>
      <c r="AR91" s="124"/>
      <c r="AS91" s="124" t="s">
        <v>61</v>
      </c>
      <c r="AT91" s="124"/>
      <c r="AU91" s="124"/>
      <c r="AV91" s="124"/>
      <c r="AW91" s="124"/>
      <c r="AX91" s="124"/>
      <c r="AY91" s="124" t="s">
        <v>0</v>
      </c>
      <c r="AZ91" s="124"/>
      <c r="BA91" s="124"/>
      <c r="BB91" s="124"/>
      <c r="BC91" s="124"/>
      <c r="BD91" s="124"/>
      <c r="BE91" s="124"/>
      <c r="BF91" s="124" t="s">
        <v>79</v>
      </c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 t="s">
        <v>0</v>
      </c>
      <c r="BU91" s="124"/>
      <c r="BV91" s="124"/>
      <c r="BW91" s="124"/>
      <c r="BX91" s="124"/>
      <c r="BY91" s="124"/>
      <c r="BZ91" s="124" t="s">
        <v>15</v>
      </c>
      <c r="CA91" s="124"/>
      <c r="CB91" s="124"/>
      <c r="CC91" s="124"/>
      <c r="CD91" s="124"/>
      <c r="CE91" s="124"/>
      <c r="CF91" s="124" t="s">
        <v>9</v>
      </c>
      <c r="CG91" s="124"/>
      <c r="CH91" s="124"/>
      <c r="CI91" s="124"/>
      <c r="CJ91" s="124"/>
      <c r="CK91" s="124"/>
      <c r="CL91" s="124"/>
      <c r="CM91" s="124"/>
      <c r="CN91" s="124"/>
      <c r="CO91" s="124" t="s">
        <v>0</v>
      </c>
      <c r="CP91" s="124"/>
      <c r="CQ91" s="124"/>
      <c r="CR91" s="124"/>
      <c r="CS91" s="124"/>
      <c r="CT91" s="124"/>
      <c r="CU91" s="124"/>
      <c r="CV91" s="124" t="s">
        <v>0</v>
      </c>
      <c r="CW91" s="124"/>
      <c r="CX91" s="124"/>
      <c r="CY91" s="124"/>
      <c r="CZ91" s="124"/>
      <c r="DA91" s="124"/>
      <c r="DB91" s="124"/>
      <c r="DC91" s="124"/>
      <c r="DD91" s="124" t="s">
        <v>0</v>
      </c>
      <c r="DE91" s="124" t="s">
        <v>86</v>
      </c>
      <c r="DF91" s="124"/>
      <c r="DG91" s="124"/>
      <c r="DH91" s="124"/>
      <c r="DI91" s="124"/>
      <c r="DJ91" s="124" t="s">
        <v>0</v>
      </c>
      <c r="DK91" s="124"/>
      <c r="DL91" s="124"/>
      <c r="DM91" s="124"/>
      <c r="DN91" s="124"/>
      <c r="DO91" s="124"/>
      <c r="DP91" s="124" t="s">
        <v>319</v>
      </c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124"/>
      <c r="EE91" s="124"/>
      <c r="EF91" s="124"/>
      <c r="EG91" s="124"/>
      <c r="EH91" s="124"/>
      <c r="EI91" s="124"/>
      <c r="EJ91" s="124"/>
      <c r="EK91" s="124"/>
      <c r="EL91" s="124"/>
      <c r="EM91" s="124"/>
      <c r="EN91" s="124"/>
      <c r="EO91" s="124"/>
      <c r="EP91" s="124"/>
      <c r="EQ91" s="124"/>
      <c r="ER91" s="124"/>
      <c r="ES91" s="124"/>
      <c r="ET91" s="124"/>
      <c r="EU91" s="124"/>
      <c r="EV91" s="124"/>
      <c r="EW91" s="124"/>
      <c r="EX91" s="124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</row>
    <row r="92" spans="1:218" s="36" customFormat="1" ht="18" customHeight="1" x14ac:dyDescent="0.3">
      <c r="A92" s="127" t="s">
        <v>324</v>
      </c>
      <c r="B92" s="126"/>
      <c r="C92" s="126"/>
      <c r="D92" s="126"/>
      <c r="E92" s="126"/>
      <c r="F92" s="126"/>
      <c r="G92" s="126" t="s">
        <v>0</v>
      </c>
      <c r="H92" s="126"/>
      <c r="I92" s="126"/>
      <c r="J92" s="126"/>
      <c r="K92" s="126"/>
      <c r="L92" s="126"/>
      <c r="M92" s="126"/>
      <c r="N92" s="126" t="s">
        <v>0</v>
      </c>
      <c r="O92" s="126"/>
      <c r="P92" s="126"/>
      <c r="Q92" s="126"/>
      <c r="R92" s="126"/>
      <c r="S92" s="126"/>
      <c r="T92" s="126"/>
      <c r="U92" s="126" t="s">
        <v>0</v>
      </c>
      <c r="V92" s="126"/>
      <c r="W92" s="126"/>
      <c r="X92" s="126"/>
      <c r="Y92" s="126"/>
      <c r="Z92" s="126"/>
      <c r="AA92" s="126"/>
      <c r="AB92" s="126" t="s">
        <v>0</v>
      </c>
      <c r="AC92" s="126"/>
      <c r="AD92" s="126"/>
      <c r="AE92" s="126"/>
      <c r="AF92" s="126"/>
      <c r="AG92" s="126"/>
      <c r="AH92" s="126"/>
      <c r="AI92" s="126" t="s">
        <v>9</v>
      </c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 t="s">
        <v>86</v>
      </c>
      <c r="AU92" s="126"/>
      <c r="AV92" s="126"/>
      <c r="AW92" s="126"/>
      <c r="AX92" s="126" t="s">
        <v>0</v>
      </c>
      <c r="AY92" s="126"/>
      <c r="AZ92" s="126"/>
      <c r="BA92" s="126"/>
      <c r="BB92" s="126"/>
      <c r="BC92" s="126"/>
      <c r="BD92" s="126"/>
      <c r="BE92" s="126"/>
      <c r="BF92" s="126"/>
      <c r="BG92" s="126"/>
      <c r="BH92" s="126" t="s">
        <v>83</v>
      </c>
      <c r="BI92" s="126"/>
      <c r="BJ92" s="126"/>
      <c r="BK92" s="126"/>
      <c r="BL92" s="126"/>
      <c r="BM92" s="126"/>
      <c r="BN92" s="126"/>
      <c r="BO92" s="126"/>
      <c r="BP92" s="126"/>
      <c r="BQ92" s="126"/>
      <c r="BR92" s="126" t="s">
        <v>0</v>
      </c>
      <c r="BS92" s="126"/>
      <c r="BT92" s="126"/>
      <c r="BU92" s="126"/>
      <c r="BV92" s="126"/>
      <c r="BW92" s="126"/>
      <c r="BX92" s="126"/>
      <c r="BY92" s="126"/>
      <c r="BZ92" s="126"/>
      <c r="CA92" s="126"/>
      <c r="CB92" s="126"/>
      <c r="CC92" s="126" t="s">
        <v>25</v>
      </c>
      <c r="CD92" s="126"/>
      <c r="CE92" s="126"/>
      <c r="CF92" s="126" t="s">
        <v>0</v>
      </c>
      <c r="CG92" s="126"/>
      <c r="CH92" s="126"/>
      <c r="CI92" s="126"/>
      <c r="CJ92" s="126"/>
      <c r="CK92" s="126"/>
      <c r="CL92" s="126"/>
      <c r="CM92" s="126"/>
      <c r="CN92" s="126"/>
      <c r="CO92" s="126" t="s">
        <v>25</v>
      </c>
      <c r="CP92" s="126"/>
      <c r="CQ92" s="126"/>
      <c r="CR92" s="126"/>
      <c r="CS92" s="126"/>
      <c r="CT92" s="126"/>
      <c r="CU92" s="126" t="s">
        <v>47</v>
      </c>
      <c r="CV92" s="126"/>
      <c r="CW92" s="126"/>
      <c r="CX92" s="126"/>
      <c r="CY92" s="126"/>
      <c r="CZ92" s="126"/>
      <c r="DA92" s="126" t="s">
        <v>0</v>
      </c>
      <c r="DB92" s="126"/>
      <c r="DC92" s="126"/>
      <c r="DD92" s="126"/>
      <c r="DE92" s="126"/>
      <c r="DF92" s="126"/>
      <c r="DG92" s="126"/>
      <c r="DH92" s="126"/>
      <c r="DI92" s="126"/>
      <c r="DJ92" s="126"/>
      <c r="DK92" s="126" t="s">
        <v>0</v>
      </c>
      <c r="DL92" s="126"/>
      <c r="DM92" s="126"/>
      <c r="DN92" s="126"/>
      <c r="DO92" s="126"/>
      <c r="DP92" s="126" t="s">
        <v>61</v>
      </c>
      <c r="DQ92" s="126"/>
      <c r="DR92" s="126"/>
      <c r="DS92" s="126"/>
      <c r="DT92" s="126"/>
      <c r="DU92" s="126"/>
      <c r="DV92" s="126"/>
      <c r="DW92" s="126"/>
      <c r="DX92" s="126"/>
      <c r="DY92" s="126"/>
      <c r="DZ92" s="126"/>
      <c r="EA92" s="126"/>
      <c r="EB92" s="126"/>
      <c r="EC92" s="126"/>
      <c r="ED92" s="126"/>
      <c r="EE92" s="126"/>
      <c r="EF92" s="126"/>
      <c r="EG92" s="126"/>
      <c r="EH92" s="126"/>
      <c r="EI92" s="126"/>
      <c r="EJ92" s="126"/>
      <c r="EK92" s="126"/>
      <c r="EL92" s="126"/>
      <c r="EM92" s="126"/>
      <c r="EN92" s="126"/>
      <c r="EO92" s="126"/>
      <c r="EP92" s="126"/>
      <c r="EQ92" s="126"/>
      <c r="ER92" s="126"/>
      <c r="ES92" s="126"/>
      <c r="ET92" s="126"/>
      <c r="EU92" s="126"/>
      <c r="EV92" s="126"/>
      <c r="EW92" s="126"/>
      <c r="EX92" s="126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</row>
    <row r="93" spans="1:218" s="36" customFormat="1" ht="18" customHeight="1" x14ac:dyDescent="0.3">
      <c r="A93" s="128" t="s">
        <v>325</v>
      </c>
      <c r="B93" s="124"/>
      <c r="C93" s="124"/>
      <c r="D93" s="124"/>
      <c r="E93" s="124"/>
      <c r="F93" s="124"/>
      <c r="G93" s="124"/>
      <c r="H93" s="124"/>
      <c r="I93" s="124"/>
      <c r="J93" s="124" t="s">
        <v>0</v>
      </c>
      <c r="K93" s="124"/>
      <c r="L93" s="124"/>
      <c r="M93" s="124"/>
      <c r="N93" s="124" t="s">
        <v>9</v>
      </c>
      <c r="O93" s="124"/>
      <c r="P93" s="124"/>
      <c r="Q93" s="124"/>
      <c r="R93" s="124"/>
      <c r="S93" s="124"/>
      <c r="T93" s="124"/>
      <c r="U93" s="124"/>
      <c r="V93" s="124"/>
      <c r="W93" s="124"/>
      <c r="X93" s="124" t="s">
        <v>0</v>
      </c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 t="s">
        <v>83</v>
      </c>
      <c r="AK93" s="124"/>
      <c r="AL93" s="124" t="s">
        <v>0</v>
      </c>
      <c r="AM93" s="124"/>
      <c r="AN93" s="124"/>
      <c r="AO93" s="124"/>
      <c r="AP93" s="124"/>
      <c r="AQ93" s="124"/>
      <c r="AR93" s="124"/>
      <c r="AS93" s="124" t="s">
        <v>0</v>
      </c>
      <c r="AT93" s="124"/>
      <c r="AU93" s="124"/>
      <c r="AV93" s="124"/>
      <c r="AW93" s="124" t="s">
        <v>86</v>
      </c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 t="s">
        <v>0</v>
      </c>
      <c r="BV93" s="124"/>
      <c r="BW93" s="124"/>
      <c r="BX93" s="124"/>
      <c r="BY93" s="124"/>
      <c r="BZ93" s="124"/>
      <c r="CA93" s="124" t="s">
        <v>25</v>
      </c>
      <c r="CB93" s="124"/>
      <c r="CC93" s="124"/>
      <c r="CD93" s="124"/>
      <c r="CE93" s="124"/>
      <c r="CF93" s="124"/>
      <c r="CG93" s="124"/>
      <c r="CH93" s="124"/>
      <c r="CI93" s="124" t="s">
        <v>0</v>
      </c>
      <c r="CJ93" s="124"/>
      <c r="CK93" s="124"/>
      <c r="CL93" s="124"/>
      <c r="CM93" s="124"/>
      <c r="CN93" s="124" t="s">
        <v>25</v>
      </c>
      <c r="CO93" s="124"/>
      <c r="CP93" s="124"/>
      <c r="CQ93" s="124"/>
      <c r="CR93" s="124"/>
      <c r="CS93" s="124"/>
      <c r="CT93" s="124"/>
      <c r="CU93" s="124"/>
      <c r="CV93" s="124"/>
      <c r="CW93" s="124" t="s">
        <v>0</v>
      </c>
      <c r="CX93" s="124"/>
      <c r="CY93" s="124"/>
      <c r="CZ93" s="124"/>
      <c r="DA93" s="124"/>
      <c r="DB93" s="124"/>
      <c r="DC93" s="124"/>
      <c r="DD93" s="124" t="s">
        <v>25</v>
      </c>
      <c r="DE93" s="124"/>
      <c r="DF93" s="124"/>
      <c r="DG93" s="124"/>
      <c r="DH93" s="124"/>
      <c r="DI93" s="124"/>
      <c r="DJ93" s="124"/>
      <c r="DK93" s="124"/>
      <c r="DL93" s="124"/>
      <c r="DM93" s="124"/>
      <c r="DN93" s="124"/>
      <c r="DO93" s="124"/>
      <c r="DP93" s="124"/>
      <c r="DQ93" s="124"/>
      <c r="DR93" s="124" t="s">
        <v>20</v>
      </c>
      <c r="DS93" s="124"/>
      <c r="DT93" s="124"/>
      <c r="DU93" s="124"/>
      <c r="DV93" s="124"/>
      <c r="DW93" s="124" t="s">
        <v>72</v>
      </c>
      <c r="DX93" s="124"/>
      <c r="DY93" s="124"/>
      <c r="DZ93" s="124"/>
      <c r="EA93" s="124"/>
      <c r="EB93" s="124"/>
      <c r="EC93" s="124"/>
      <c r="ED93" s="124"/>
      <c r="EE93" s="124"/>
      <c r="EF93" s="124" t="s">
        <v>0</v>
      </c>
      <c r="EG93" s="124"/>
      <c r="EH93" s="124"/>
      <c r="EI93" s="124"/>
      <c r="EJ93" s="124"/>
      <c r="EK93" s="124"/>
      <c r="EL93" s="124"/>
      <c r="EM93" s="124"/>
      <c r="EN93" s="124"/>
      <c r="EO93" s="124"/>
      <c r="EP93" s="124"/>
      <c r="EQ93" s="124"/>
      <c r="ER93" s="124"/>
      <c r="ES93" s="124"/>
      <c r="ET93" s="124"/>
      <c r="EU93" s="124"/>
      <c r="EV93" s="124"/>
      <c r="EW93" s="124"/>
      <c r="EX93" s="124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</row>
    <row r="94" spans="1:218" s="36" customFormat="1" ht="18" customHeight="1" x14ac:dyDescent="0.3">
      <c r="A94" s="127" t="s">
        <v>326</v>
      </c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 t="s">
        <v>15</v>
      </c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 t="s">
        <v>86</v>
      </c>
      <c r="AC94" s="126"/>
      <c r="AD94" s="126" t="s">
        <v>83</v>
      </c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 t="s">
        <v>0</v>
      </c>
      <c r="AR94" s="126"/>
      <c r="AS94" s="126"/>
      <c r="AT94" s="126"/>
      <c r="AU94" s="126"/>
      <c r="AV94" s="126"/>
      <c r="AW94" s="126"/>
      <c r="AX94" s="126"/>
      <c r="AY94" s="126"/>
      <c r="AZ94" s="126" t="s">
        <v>20</v>
      </c>
      <c r="BA94" s="126"/>
      <c r="BB94" s="126"/>
      <c r="BC94" s="126"/>
      <c r="BD94" s="126"/>
      <c r="BE94" s="126"/>
      <c r="BF94" s="126"/>
      <c r="BG94" s="126" t="s">
        <v>25</v>
      </c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 t="s">
        <v>0</v>
      </c>
      <c r="BV94" s="126"/>
      <c r="BW94" s="126"/>
      <c r="BX94" s="126"/>
      <c r="BY94" s="126"/>
      <c r="BZ94" s="126"/>
      <c r="CA94" s="126" t="s">
        <v>25</v>
      </c>
      <c r="CB94" s="126"/>
      <c r="CC94" s="126"/>
      <c r="CD94" s="126"/>
      <c r="CE94" s="126"/>
      <c r="CF94" s="126" t="s">
        <v>9</v>
      </c>
      <c r="CG94" s="126"/>
      <c r="CH94" s="126"/>
      <c r="CI94" s="126"/>
      <c r="CJ94" s="126"/>
      <c r="CK94" s="126"/>
      <c r="CL94" s="126"/>
      <c r="CM94" s="126"/>
      <c r="CN94" s="126" t="s">
        <v>72</v>
      </c>
      <c r="CO94" s="126"/>
      <c r="CP94" s="126"/>
      <c r="CQ94" s="126" t="s">
        <v>72</v>
      </c>
      <c r="CR94" s="126"/>
      <c r="CS94" s="126"/>
      <c r="CT94" s="126"/>
      <c r="CU94" s="126" t="s">
        <v>0</v>
      </c>
      <c r="CV94" s="126"/>
      <c r="CW94" s="126"/>
      <c r="CX94" s="126"/>
      <c r="CY94" s="126"/>
      <c r="CZ94" s="126"/>
      <c r="DA94" s="126"/>
      <c r="DB94" s="126"/>
      <c r="DC94" s="126"/>
      <c r="DD94" s="126"/>
      <c r="DE94" s="126"/>
      <c r="DF94" s="126"/>
      <c r="DG94" s="126"/>
      <c r="DH94" s="126"/>
      <c r="DI94" s="126"/>
      <c r="DJ94" s="126"/>
      <c r="DK94" s="126" t="s">
        <v>83</v>
      </c>
      <c r="DL94" s="126"/>
      <c r="DM94" s="126"/>
      <c r="DN94" s="126"/>
      <c r="DO94" s="126"/>
      <c r="DP94" s="126" t="s">
        <v>0</v>
      </c>
      <c r="DQ94" s="126"/>
      <c r="DR94" s="126"/>
      <c r="DS94" s="126"/>
      <c r="DT94" s="126"/>
      <c r="DU94" s="126"/>
      <c r="DV94" s="126"/>
      <c r="DW94" s="126"/>
      <c r="DX94" s="126" t="s">
        <v>25</v>
      </c>
      <c r="DY94" s="126"/>
      <c r="DZ94" s="126"/>
      <c r="EA94" s="126"/>
      <c r="EB94" s="126"/>
      <c r="EC94" s="126"/>
      <c r="ED94" s="126" t="s">
        <v>0</v>
      </c>
      <c r="EE94" s="126"/>
      <c r="EF94" s="126"/>
      <c r="EG94" s="126"/>
      <c r="EH94" s="126"/>
      <c r="EI94" s="126"/>
      <c r="EJ94" s="126"/>
      <c r="EK94" s="126" t="s">
        <v>25</v>
      </c>
      <c r="EL94" s="126"/>
      <c r="EM94" s="126"/>
      <c r="EN94" s="126"/>
      <c r="EO94" s="126"/>
      <c r="EP94" s="126"/>
      <c r="EQ94" s="126"/>
      <c r="ER94" s="126"/>
      <c r="ES94" s="126"/>
      <c r="ET94" s="126"/>
      <c r="EU94" s="126"/>
      <c r="EV94" s="126"/>
      <c r="EW94" s="126"/>
      <c r="EX94" s="126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</row>
    <row r="95" spans="1:218" s="36" customFormat="1" ht="18" customHeight="1" x14ac:dyDescent="0.3">
      <c r="A95" s="128" t="s">
        <v>327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 t="s">
        <v>0</v>
      </c>
      <c r="L95" s="124"/>
      <c r="M95" s="124"/>
      <c r="N95" s="124" t="s">
        <v>0</v>
      </c>
      <c r="O95" s="124"/>
      <c r="P95" s="124"/>
      <c r="Q95" s="124"/>
      <c r="R95" s="124"/>
      <c r="S95" s="124"/>
      <c r="T95" s="124"/>
      <c r="U95" s="124"/>
      <c r="V95" s="124" t="s">
        <v>61</v>
      </c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 t="s">
        <v>83</v>
      </c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 t="s">
        <v>0</v>
      </c>
      <c r="AX95" s="124"/>
      <c r="AY95" s="124"/>
      <c r="AZ95" s="124"/>
      <c r="BA95" s="124"/>
      <c r="BB95" s="124"/>
      <c r="BC95" s="124"/>
      <c r="BD95" s="124" t="s">
        <v>0</v>
      </c>
      <c r="BE95" s="124"/>
      <c r="BF95" s="124"/>
      <c r="BG95" s="124"/>
      <c r="BH95" s="124"/>
      <c r="BI95" s="124"/>
      <c r="BJ95" s="124"/>
      <c r="BK95" s="124"/>
      <c r="BL95" s="124"/>
      <c r="BM95" s="124"/>
      <c r="BN95" s="124" t="s">
        <v>83</v>
      </c>
      <c r="BO95" s="124"/>
      <c r="BP95" s="124"/>
      <c r="BQ95" s="124"/>
      <c r="BR95" s="124"/>
      <c r="BS95" s="124" t="s">
        <v>47</v>
      </c>
      <c r="BT95" s="124"/>
      <c r="BU95" s="124"/>
      <c r="BV95" s="124"/>
      <c r="BW95" s="124"/>
      <c r="BX95" s="124"/>
      <c r="BY95" s="124"/>
      <c r="BZ95" s="124"/>
      <c r="CA95" s="124"/>
      <c r="CB95" s="124" t="s">
        <v>79</v>
      </c>
      <c r="CC95" s="124"/>
      <c r="CD95" s="124"/>
      <c r="CE95" s="124"/>
      <c r="CF95" s="124"/>
      <c r="CG95" s="124"/>
      <c r="CH95" s="124"/>
      <c r="CI95" s="124" t="s">
        <v>73</v>
      </c>
      <c r="CJ95" s="124"/>
      <c r="CK95" s="124"/>
      <c r="CL95" s="124"/>
      <c r="CM95" s="124" t="s">
        <v>0</v>
      </c>
      <c r="CN95" s="124"/>
      <c r="CO95" s="124"/>
      <c r="CP95" s="124"/>
      <c r="CQ95" s="124"/>
      <c r="CR95" s="124"/>
      <c r="CS95" s="124"/>
      <c r="CT95" s="124" t="s">
        <v>20</v>
      </c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24"/>
      <c r="DG95" s="124"/>
      <c r="DH95" s="124"/>
      <c r="DI95" s="124"/>
      <c r="DJ95" s="124"/>
      <c r="DK95" s="124"/>
      <c r="DL95" s="124"/>
      <c r="DM95" s="124"/>
      <c r="DN95" s="124"/>
      <c r="DO95" s="124"/>
      <c r="DP95" s="124"/>
      <c r="DQ95" s="124"/>
      <c r="DR95" s="124"/>
      <c r="DS95" s="124"/>
      <c r="DT95" s="124"/>
      <c r="DU95" s="124"/>
      <c r="DV95" s="124"/>
      <c r="DW95" s="124"/>
      <c r="DX95" s="124"/>
      <c r="DY95" s="124"/>
      <c r="DZ95" s="124"/>
      <c r="EA95" s="124"/>
      <c r="EB95" s="124"/>
      <c r="EC95" s="124"/>
      <c r="ED95" s="124"/>
      <c r="EE95" s="124"/>
      <c r="EF95" s="124"/>
      <c r="EG95" s="124"/>
      <c r="EH95" s="124"/>
      <c r="EI95" s="124"/>
      <c r="EJ95" s="124"/>
      <c r="EK95" s="124"/>
      <c r="EL95" s="124"/>
      <c r="EM95" s="124"/>
      <c r="EN95" s="124"/>
      <c r="EO95" s="124"/>
      <c r="EP95" s="124"/>
      <c r="EQ95" s="124"/>
      <c r="ER95" s="124"/>
      <c r="ES95" s="124"/>
      <c r="ET95" s="124"/>
      <c r="EU95" s="124"/>
      <c r="EV95" s="124"/>
      <c r="EW95" s="124"/>
      <c r="EX95" s="124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</row>
    <row r="96" spans="1:218" s="36" customFormat="1" ht="18" customHeight="1" x14ac:dyDescent="0.3">
      <c r="A96" s="127" t="s">
        <v>328</v>
      </c>
      <c r="B96" s="126"/>
      <c r="C96" s="126"/>
      <c r="D96" s="126"/>
      <c r="E96" s="126"/>
      <c r="F96" s="126"/>
      <c r="G96" s="126"/>
      <c r="H96" s="126"/>
      <c r="I96" s="126" t="s">
        <v>0</v>
      </c>
      <c r="J96" s="126"/>
      <c r="K96" s="126"/>
      <c r="L96" s="126"/>
      <c r="M96" s="126"/>
      <c r="N96" s="126"/>
      <c r="O96" s="126"/>
      <c r="P96" s="126" t="s">
        <v>0</v>
      </c>
      <c r="Q96" s="126"/>
      <c r="R96" s="126"/>
      <c r="S96" s="126"/>
      <c r="T96" s="126"/>
      <c r="U96" s="126"/>
      <c r="V96" s="126"/>
      <c r="W96" s="126"/>
      <c r="X96" s="126" t="s">
        <v>47</v>
      </c>
      <c r="Y96" s="126"/>
      <c r="Z96" s="126"/>
      <c r="AA96" s="126"/>
      <c r="AB96" s="126" t="s">
        <v>0</v>
      </c>
      <c r="AC96" s="126"/>
      <c r="AD96" s="126" t="s">
        <v>0</v>
      </c>
      <c r="AE96" s="126"/>
      <c r="AF96" s="126"/>
      <c r="AG96" s="126"/>
      <c r="AH96" s="126"/>
      <c r="AI96" s="126"/>
      <c r="AJ96" s="126"/>
      <c r="AK96" s="126"/>
      <c r="AL96" s="126" t="s">
        <v>25</v>
      </c>
      <c r="AM96" s="126" t="s">
        <v>79</v>
      </c>
      <c r="AN96" s="126"/>
      <c r="AO96" s="126"/>
      <c r="AP96" s="126"/>
      <c r="AQ96" s="126"/>
      <c r="AR96" s="126"/>
      <c r="AS96" s="126" t="s">
        <v>9</v>
      </c>
      <c r="AT96" s="126"/>
      <c r="AU96" s="126"/>
      <c r="AV96" s="126"/>
      <c r="AW96" s="126"/>
      <c r="AX96" s="126"/>
      <c r="AY96" s="126" t="s">
        <v>15</v>
      </c>
      <c r="AZ96" s="126"/>
      <c r="BA96" s="126"/>
      <c r="BB96" s="126"/>
      <c r="BC96" s="126"/>
      <c r="BD96" s="126"/>
      <c r="BE96" s="126"/>
      <c r="BF96" s="126" t="s">
        <v>0</v>
      </c>
      <c r="BG96" s="126"/>
      <c r="BH96" s="126"/>
      <c r="BI96" s="126"/>
      <c r="BJ96" s="126"/>
      <c r="BK96" s="126"/>
      <c r="BL96" s="126"/>
      <c r="BM96" s="126" t="s">
        <v>72</v>
      </c>
      <c r="BN96" s="126"/>
      <c r="BO96" s="126"/>
      <c r="BP96" s="126"/>
      <c r="BQ96" s="126"/>
      <c r="BR96" s="126"/>
      <c r="BS96" s="126"/>
      <c r="BT96" s="126" t="s">
        <v>0</v>
      </c>
      <c r="BU96" s="126"/>
      <c r="BV96" s="126"/>
      <c r="BW96" s="126"/>
      <c r="BX96" s="126"/>
      <c r="BY96" s="126"/>
      <c r="BZ96" s="126"/>
      <c r="CA96" s="126"/>
      <c r="CB96" s="126" t="s">
        <v>330</v>
      </c>
      <c r="CC96" s="126"/>
      <c r="CD96" s="126"/>
      <c r="CE96" s="126"/>
      <c r="CF96" s="126"/>
      <c r="CG96" s="126"/>
      <c r="CH96" s="126" t="s">
        <v>86</v>
      </c>
      <c r="CI96" s="126"/>
      <c r="CJ96" s="126"/>
      <c r="CK96" s="126"/>
      <c r="CL96" s="126"/>
      <c r="CM96" s="126" t="s">
        <v>20</v>
      </c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6"/>
      <c r="DA96" s="126"/>
      <c r="DB96" s="126"/>
      <c r="DC96" s="126"/>
      <c r="DD96" s="126"/>
      <c r="DE96" s="126"/>
      <c r="DF96" s="126"/>
      <c r="DG96" s="126"/>
      <c r="DH96" s="126"/>
      <c r="DI96" s="126"/>
      <c r="DJ96" s="126"/>
      <c r="DK96" s="126"/>
      <c r="DL96" s="126"/>
      <c r="DM96" s="126"/>
      <c r="DN96" s="126"/>
      <c r="DO96" s="126"/>
      <c r="DP96" s="126"/>
      <c r="DQ96" s="126"/>
      <c r="DR96" s="126"/>
      <c r="DS96" s="126"/>
      <c r="DT96" s="126"/>
      <c r="DU96" s="126"/>
      <c r="DV96" s="126"/>
      <c r="DW96" s="126"/>
      <c r="DX96" s="126"/>
      <c r="DY96" s="126"/>
      <c r="DZ96" s="126"/>
      <c r="EA96" s="126"/>
      <c r="EB96" s="126"/>
      <c r="EC96" s="126"/>
      <c r="ED96" s="126"/>
      <c r="EE96" s="126"/>
      <c r="EF96" s="126"/>
      <c r="EG96" s="126"/>
      <c r="EH96" s="126"/>
      <c r="EI96" s="126"/>
      <c r="EJ96" s="126"/>
      <c r="EK96" s="126"/>
      <c r="EL96" s="126"/>
      <c r="EM96" s="126"/>
      <c r="EN96" s="126"/>
      <c r="EO96" s="126"/>
      <c r="EP96" s="126"/>
      <c r="EQ96" s="126"/>
      <c r="ER96" s="126"/>
      <c r="ES96" s="126"/>
      <c r="ET96" s="126"/>
      <c r="EU96" s="126"/>
      <c r="EV96" s="126"/>
      <c r="EW96" s="126"/>
      <c r="EX96" s="126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</row>
    <row r="97" spans="1:214" s="36" customFormat="1" ht="16.2" customHeight="1" x14ac:dyDescent="0.3">
      <c r="A97" s="125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124"/>
      <c r="CF97" s="124"/>
      <c r="CG97" s="124"/>
      <c r="CH97" s="124"/>
      <c r="CI97" s="124"/>
      <c r="CJ97" s="124"/>
      <c r="CK97" s="124"/>
      <c r="CL97" s="124"/>
      <c r="CM97" s="124"/>
      <c r="CN97" s="124"/>
      <c r="CO97" s="124"/>
      <c r="CP97" s="124"/>
      <c r="CQ97" s="124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24"/>
      <c r="DM97" s="124"/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24"/>
      <c r="DY97" s="124"/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24"/>
      <c r="EK97" s="124"/>
      <c r="EL97" s="124"/>
      <c r="EM97" s="124"/>
      <c r="EN97" s="124"/>
      <c r="EO97" s="124"/>
      <c r="EP97" s="124"/>
      <c r="EQ97" s="124"/>
      <c r="ER97" s="124"/>
      <c r="ES97" s="124"/>
      <c r="ET97" s="124"/>
      <c r="EU97" s="124"/>
      <c r="EV97" s="124"/>
      <c r="EW97" s="124"/>
      <c r="EX97" s="124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</row>
    <row r="99" spans="1:214" x14ac:dyDescent="0.3">
      <c r="E99" s="102"/>
    </row>
  </sheetData>
  <sortState xmlns:xlrd2="http://schemas.microsoft.com/office/spreadsheetml/2017/richdata2" ref="A4:A28">
    <sortCondition ref="A4:A28"/>
  </sortState>
  <mergeCells count="67">
    <mergeCell ref="EO85:EO87"/>
    <mergeCell ref="FT12:FU12"/>
    <mergeCell ref="EW48:GA48"/>
    <mergeCell ref="FI11:FJ11"/>
    <mergeCell ref="FI12:FJ12"/>
    <mergeCell ref="FT11:FU11"/>
    <mergeCell ref="FT15:FU15"/>
    <mergeCell ref="FT16:FU16"/>
    <mergeCell ref="FT17:FU17"/>
    <mergeCell ref="FI14:FJ14"/>
    <mergeCell ref="DS48:EV48"/>
    <mergeCell ref="GE2:GF2"/>
    <mergeCell ref="A48:A50"/>
    <mergeCell ref="BK1:CN1"/>
    <mergeCell ref="B1:AE1"/>
    <mergeCell ref="FI16:FJ16"/>
    <mergeCell ref="FI17:FJ17"/>
    <mergeCell ref="FI3:FJ3"/>
    <mergeCell ref="FI4:FJ4"/>
    <mergeCell ref="A1:A3"/>
    <mergeCell ref="FI2:FJ2"/>
    <mergeCell ref="FI15:FJ15"/>
    <mergeCell ref="FI5:FJ5"/>
    <mergeCell ref="CN48:DR48"/>
    <mergeCell ref="DT1:EX1"/>
    <mergeCell ref="FI6:FJ6"/>
    <mergeCell ref="CO1:DS1"/>
    <mergeCell ref="FI9:FJ9"/>
    <mergeCell ref="FI1:FR1"/>
    <mergeCell ref="FT1:GC1"/>
    <mergeCell ref="FT7:FU7"/>
    <mergeCell ref="FT8:FU8"/>
    <mergeCell ref="FT9:FU9"/>
    <mergeCell ref="FT2:FU2"/>
    <mergeCell ref="FT3:FU3"/>
    <mergeCell ref="FT4:FU4"/>
    <mergeCell ref="FI7:FJ7"/>
    <mergeCell ref="FI8:FJ8"/>
    <mergeCell ref="FT5:FU5"/>
    <mergeCell ref="FT6:FU6"/>
    <mergeCell ref="GE6:GF6"/>
    <mergeCell ref="GE12:GF12"/>
    <mergeCell ref="GE7:GF7"/>
    <mergeCell ref="GE8:GF8"/>
    <mergeCell ref="GE9:GF9"/>
    <mergeCell ref="GE10:GF10"/>
    <mergeCell ref="FT10:FU10"/>
    <mergeCell ref="FI10:FJ10"/>
    <mergeCell ref="GE1:GN1"/>
    <mergeCell ref="GB48:HE48"/>
    <mergeCell ref="GE16:GF16"/>
    <mergeCell ref="GE11:GF11"/>
    <mergeCell ref="GE17:GF17"/>
    <mergeCell ref="GE15:GF15"/>
    <mergeCell ref="GE14:GF14"/>
    <mergeCell ref="GE13:GF13"/>
    <mergeCell ref="FT13:FU13"/>
    <mergeCell ref="FT14:FU14"/>
    <mergeCell ref="FI13:FJ13"/>
    <mergeCell ref="GE3:GF3"/>
    <mergeCell ref="GE4:GF4"/>
    <mergeCell ref="GE5:GF5"/>
    <mergeCell ref="AF1:BI1"/>
    <mergeCell ref="B48:AC48"/>
    <mergeCell ref="AE48:BG48"/>
    <mergeCell ref="BH48:BI48"/>
    <mergeCell ref="BJ48:CM48"/>
  </mergeCells>
  <conditionalFormatting sqref="B62:I87 K65:U65 CM52 I53:AH53 AJ53:AV53 AY53:CL53 CN53:DJ53 K54:EN56 B54:I57 J54:J87 K57:CJ57 CL57 CN57:EN57 AN60:BC60 BE60:EN60 K62:CM64 K66:BC66 BE66 K67:CM68 K69:BC69 BE69 BG69:CM69 K70:AQ70 AS70:CM70 AI71:AO72 AQ71:CM72 K71:AH73 AI73:CM73 Q74 AE74:AO74 AQ74:BG74 BH74:CM75 K75:P75 R75:AL75 AN75:BG75 K76:HF87 K60:AK61 BG66:CM66 CJ59:CS59 DK52 DL53:EN53 I58 K58:P58 R58:BC58 K59:M59 H59:I61 DK62 CP63:DJ63 DL63:EN63">
    <cfRule type="cellIs" dxfId="349" priority="296" operator="equal">
      <formula>"NL"</formula>
    </cfRule>
    <cfRule type="cellIs" dxfId="348" priority="292" operator="between">
      <formula>1</formula>
      <formula>4</formula>
    </cfRule>
    <cfRule type="cellIs" dxfId="347" priority="293" operator="equal">
      <formula>"1B"</formula>
    </cfRule>
    <cfRule type="cellIs" dxfId="346" priority="294" operator="equal">
      <formula>"3B"</formula>
    </cfRule>
    <cfRule type="cellIs" dxfId="345" priority="295" operator="equal">
      <formula>"B"</formula>
    </cfRule>
  </conditionalFormatting>
  <conditionalFormatting sqref="B4:J28">
    <cfRule type="cellIs" dxfId="344" priority="329" operator="equal">
      <formula>"B"</formula>
    </cfRule>
    <cfRule type="cellIs" dxfId="343" priority="327" operator="equal">
      <formula>"T"</formula>
    </cfRule>
    <cfRule type="expression" dxfId="342" priority="334">
      <formula>B$2="zo"</formula>
    </cfRule>
    <cfRule type="cellIs" dxfId="341" priority="333" operator="equal">
      <formula>"3B"</formula>
    </cfRule>
    <cfRule type="cellIs" dxfId="340" priority="332" operator="equal">
      <formula>"1B"</formula>
    </cfRule>
    <cfRule type="cellIs" dxfId="339" priority="331" operator="between">
      <formula>1</formula>
      <formula>4</formula>
    </cfRule>
    <cfRule type="cellIs" dxfId="338" priority="330" operator="equal">
      <formula>"NL"</formula>
    </cfRule>
  </conditionalFormatting>
  <conditionalFormatting sqref="B38:EX40 B41:CD41 CF41:EX41 B42:EX46 B88:AV88 AX88:EX88 B89:EX96">
    <cfRule type="cellIs" dxfId="336" priority="303" operator="between">
      <formula>"AA"</formula>
      <formula>"ZZ"</formula>
    </cfRule>
  </conditionalFormatting>
  <conditionalFormatting sqref="B29:EZ40 B41:CD41 CF41:EZ41 B42:EZ47 B88:AV88 AX88:EZ88 B89:EZ97 I17:EX20 I5:EX7 I8:DU8 DW8:EL8 EN8:EX8 I9:EX9 I10:BC10 BE10:EL10 EN10:EX10 I11:EX12 I13:DT13 DV13:EX13 I14:EX14 I15:CE15 CG15:EX15 I16:EB16 ED16:EX16 DE21:EK21 EM21:EX21 I22:BR22 BT22:EE22 EG22:EX22 I23:DB23 DD23:EX23 I24:BC24 BE24:EX24 I25:DJ25 DL25:EK25 EM25:EX25 I26:EX28">
    <cfRule type="cellIs" dxfId="335" priority="304" operator="between">
      <formula>1</formula>
      <formula>4</formula>
    </cfRule>
  </conditionalFormatting>
  <conditionalFormatting sqref="B85:HG87 B35:EY37">
    <cfRule type="cellIs" dxfId="334" priority="545" operator="equal">
      <formula>"x"</formula>
    </cfRule>
  </conditionalFormatting>
  <conditionalFormatting sqref="C59:F59 J54:J83 K59:M59 O59:T59 V59:AA59 AC59:AK59 AM59:AO59 AQ59:BD59 BF59:BJ59 BL59:BQ59 BS59:CH59 DB59:DG59 DI59:DN59 DP59:DU59 DW59:EB59 ED59:EI59 EK59:EN59 EP59 BE60:EN60 I4:EX7 I8:DU8 I9:EX9 I10:BC10 I11:EX12 I13:DT13 I14:EX14 I15:CE15 I16:EB16 I17:EX20 I21:BZ21 I22:BR22 I23:DB23 I24:BC24 I25:DJ25 I26:EX28 B29:EX40 B41:CD41 CF41:EX41 B42:EX47 B88:AV88 AX88:EX88 B89:EX97 AL59:AL61 B62:I83 B52:EN52 DL53:EN53 K58:P58 R58:BC58 H59:I61 K60:AK61 CN61:EN62 K62:CM64 CP63:DJ63 DL63:EN63 K76:HH83 K65:U65 I53:AH53 AJ53:CL53 CN53:DJ53 K54:EN56 B54:I57 K57:CJ57 CL57 CN57:EN57 AN60:BC60 AM60:AM61 AN61:CM61 W65:CM65 K66:BC66 BE66 K67:CM68 K69:BC69 BE69 BG69:CM69 K70:AQ70 AS70:CM70 AI71:AO72 AQ71:CM72 K71:AH73 AI73:CM73 L74:AC74 AE74:AO74 AQ74:BG74 BH74:CM75 K75:P75 R75:AL75 AN75:BG75 CN64:EN75 BG66:CM66 DW8:EL8 EN8:EX8 BE10:EL10 EN10:EX10 DV13:EX13 CG15:EX15 ED16:EX16 CB21:DC21 DE21:EK21 EM21:EX21 BT22:EE22 EG22:EX22 DD23:EX23 BE24:EX24 DL25:EK25 EM25:EX25 B51:DZ51 EB51:HH51 EP52:HH58 EO52:EO75 B53:G53 B58:F58 I58 BE58:EN58 G58:G61 ER59:HH59 B60:F61 EP60:HH75 CN63 CJ59:CZ59">
    <cfRule type="cellIs" dxfId="333" priority="528" operator="equal">
      <formula>"T"</formula>
    </cfRule>
  </conditionalFormatting>
  <conditionalFormatting sqref="C59:F59 Q59:T59 X59:AA59 AM59:AO59 BG59:BJ59 BN59:BQ59 CW59:CZ59 DD59:DG59 DK59:DN59 DR59:DU59 DY59:EB59 EF59:EI59 EM59:EN59 EP59 J59:M59 CJ59:CL59 CP59:CS59 CI60 AE59:AH59 AS59:AV59 AZ59:BB59 BD59 BU59:BX59 CB59:CE59">
    <cfRule type="expression" dxfId="332" priority="514">
      <formula>B$2="zo"</formula>
    </cfRule>
  </conditionalFormatting>
  <conditionalFormatting sqref="D65:E65 K65:L65">
    <cfRule type="expression" dxfId="330" priority="278">
      <formula>XET$2="zo"</formula>
    </cfRule>
  </conditionalFormatting>
  <conditionalFormatting sqref="H59 O59 V59 AC59 AJ59 AQ59 AX59 BL59 BS59 BZ59 CG59 CN59 CU59 DB59 DI59 DP59 DW59 ED59 EK59 ER59">
    <cfRule type="expression" dxfId="328" priority="630">
      <formula>F$2="zo"</formula>
    </cfRule>
  </conditionalFormatting>
  <conditionalFormatting sqref="I4:EX7 I21:BZ21 I8:DU8 DW8:EK8 EN8:EX8 I9:EX9 I10:BC10 BE10:EK10 EN10:EX10 I11:AT11 AV11:EX11 I12:EX12 I13:DT13 DV13:EL13 EN13:EX13 I14:EX14 I15:CD15 CG15:DI15 DK15:EX15 I16:EB16 ED16:EX16 I17:EX17 I18:BF18 BI18:EX18 I19:EX19 I20:DI20 DL20:EX20 CB21:CD21 CF21:DC21 DE21:EK21 EM21:EX21 I22:BR22 BT22:EE22 EG22:EX22 I23:DB23 DD23:EX23 I24:BB24 BE24:EX24 I25:DJ25 DL25:EK25 EM25:EX25 I26:EX28 B29:EX37 B2:EX3">
    <cfRule type="expression" dxfId="326" priority="597">
      <formula>B$2="zo"</formula>
    </cfRule>
  </conditionalFormatting>
  <conditionalFormatting sqref="I17:EX20 I5:EX7 I8:DU8 DW8:EL8 EN8:EX8 I9:EX9 I10:BC10 BE10:EL10 EN10:EX10 I11:EX12 I13:DT13 DV13:EX13 I14:EX14 I15:CE15 CG15:EX15 I16:EB16 ED16:EX16 DE21:EK21 EM21:EX21 I22:BR22 BT22:EE22 EG22:EX22 I23:DB23 DD23:EX23 I24:BC24 BE24:EX24 I25:DJ25 DL25:EK25 EM25:EX25 I26:EX28 B29:EZ40 B41:CD41 CF41:EZ41 B42:EZ47 B88:AV88 AX88:EZ88 B89:EZ97">
    <cfRule type="cellIs" dxfId="325" priority="305" operator="equal">
      <formula>"1B"</formula>
    </cfRule>
    <cfRule type="cellIs" dxfId="324" priority="306" operator="equal">
      <formula>"3B"</formula>
    </cfRule>
  </conditionalFormatting>
  <conditionalFormatting sqref="I4:EY4 I21:BZ21 FA4:FA15 EY5:EY28 EZ16:EZ28">
    <cfRule type="cellIs" dxfId="323" priority="594" operator="equal">
      <formula>"3B"</formula>
    </cfRule>
    <cfRule type="cellIs" dxfId="322" priority="592" operator="equal">
      <formula>"1B"</formula>
    </cfRule>
    <cfRule type="cellIs" dxfId="321" priority="591" operator="between">
      <formula>1</formula>
      <formula>4</formula>
    </cfRule>
  </conditionalFormatting>
  <conditionalFormatting sqref="I4:EY4 I5:EX7 I8:DU8 I9:EX9 I10:BC10 I11:EX12 I13:DT13 I14:EX14 I15:CE15 I16:EB16 I17:EX20 I21:BZ21 I22:BR22 I23:DB23 I24:BC24 I25:DJ25 I26:EX28 FA4:FA15 EY5:EY28 DW8:EL8 EN8:EX8 BE10:EL10 EN10:EX10 DV13:EX13 CG15:EX15 ED16:EX16 EZ16:EZ28 CB21:DC21 DE21:EK21 EM21:EX21 BT22:EE22 EG22:EX22 DD23:EX23 BE24:EX24 DL25:EK25 EM25:EX25 B29:EZ37">
    <cfRule type="cellIs" dxfId="320" priority="558" operator="equal">
      <formula>"NL"</formula>
    </cfRule>
    <cfRule type="cellIs" dxfId="319" priority="553" operator="equal">
      <formula>"B"</formula>
    </cfRule>
  </conditionalFormatting>
  <conditionalFormatting sqref="J53 J58 BF60 J63 AR72">
    <cfRule type="expression" dxfId="318" priority="724">
      <formula>H$49="zo"</formula>
    </cfRule>
  </conditionalFormatting>
  <conditionalFormatting sqref="K65:L65 D65:E65">
    <cfRule type="cellIs" dxfId="317" priority="277" operator="equal">
      <formula>"NL"</formula>
    </cfRule>
    <cfRule type="cellIs" dxfId="316" priority="276" operator="equal">
      <formula>"B"</formula>
    </cfRule>
    <cfRule type="cellIs" dxfId="315" priority="275" operator="equal">
      <formula>"3B"</formula>
    </cfRule>
    <cfRule type="cellIs" dxfId="314" priority="274" operator="equal">
      <formula>"1B"</formula>
    </cfRule>
    <cfRule type="cellIs" dxfId="313" priority="273" operator="between">
      <formula>1</formula>
      <formula>4</formula>
    </cfRule>
  </conditionalFormatting>
  <conditionalFormatting sqref="L74:AC74">
    <cfRule type="cellIs" dxfId="312" priority="167" operator="equal">
      <formula>"3B"</formula>
    </cfRule>
    <cfRule type="cellIs" dxfId="311" priority="169" operator="equal">
      <formula>"NL"</formula>
    </cfRule>
    <cfRule type="cellIs" dxfId="310" priority="168" operator="equal">
      <formula>"B"</formula>
    </cfRule>
    <cfRule type="cellIs" dxfId="309" priority="166" operator="equal">
      <formula>"1B"</formula>
    </cfRule>
    <cfRule type="cellIs" dxfId="308" priority="165" operator="between">
      <formula>1</formula>
      <formula>4</formula>
    </cfRule>
  </conditionalFormatting>
  <conditionalFormatting sqref="N52">
    <cfRule type="cellIs" dxfId="307" priority="159" operator="between">
      <formula>1</formula>
      <formula>4</formula>
    </cfRule>
    <cfRule type="cellIs" dxfId="306" priority="160" operator="equal">
      <formula>"1B"</formula>
    </cfRule>
    <cfRule type="cellIs" dxfId="305" priority="161" operator="equal">
      <formula>"3B"</formula>
    </cfRule>
    <cfRule type="cellIs" dxfId="304" priority="162" operator="equal">
      <formula>"B"</formula>
    </cfRule>
    <cfRule type="cellIs" dxfId="303" priority="163" operator="equal">
      <formula>"NL"</formula>
    </cfRule>
    <cfRule type="expression" dxfId="302" priority="164">
      <formula>N$49="zo"</formula>
    </cfRule>
  </conditionalFormatting>
  <conditionalFormatting sqref="P74:Q74 AN53:CL53 AP71:CM71 K67:CM68 BI74:CM75 CM52 K53:AH53 AJ53:AL53 CN53:DJ53 B54:EN56 B57:CI57 CL57 CN57:EN57 AM60:BC60 BE60 BG60:EN60 AM61:EN61 K64:CM64 K65:U65 W65:CM65 K66:BC66 BE66 K69:BC69 BE69 BG69:CM69 K70:AP70 AS70:CM70 AI71:AO72 K71:AH73 AQ72 AI73:CM73 AE74:AO74 AQ74 K75:P75 R75:AK75 BF75:BH75 K85:EA87">
    <cfRule type="expression" dxfId="301" priority="170">
      <formula>B$49="zo"</formula>
    </cfRule>
  </conditionalFormatting>
  <conditionalFormatting sqref="R59:R60">
    <cfRule type="expression" dxfId="300" priority="143">
      <formula>Q$49="zo"</formula>
    </cfRule>
  </conditionalFormatting>
  <conditionalFormatting sqref="R60">
    <cfRule type="cellIs" dxfId="299" priority="142" operator="equal">
      <formula>"NL"</formula>
    </cfRule>
    <cfRule type="cellIs" dxfId="298" priority="140" operator="equal">
      <formula>"3B"</formula>
    </cfRule>
    <cfRule type="cellIs" dxfId="297" priority="139" operator="equal">
      <formula>"1B"</formula>
    </cfRule>
    <cfRule type="cellIs" dxfId="296" priority="141" operator="equal">
      <formula>"B"</formula>
    </cfRule>
    <cfRule type="cellIs" dxfId="295" priority="138" operator="between">
      <formula>1</formula>
      <formula>4</formula>
    </cfRule>
  </conditionalFormatting>
  <conditionalFormatting sqref="R74">
    <cfRule type="cellIs" dxfId="294" priority="133" operator="equal">
      <formula>"1B"</formula>
    </cfRule>
    <cfRule type="cellIs" dxfId="293" priority="132" operator="between">
      <formula>1</formula>
      <formula>4</formula>
    </cfRule>
    <cfRule type="expression" dxfId="292" priority="137">
      <formula>Q$49="zo"</formula>
    </cfRule>
    <cfRule type="cellIs" dxfId="291" priority="136" operator="equal">
      <formula>"NL"</formula>
    </cfRule>
    <cfRule type="cellIs" dxfId="290" priority="135" operator="equal">
      <formula>"B"</formula>
    </cfRule>
    <cfRule type="cellIs" dxfId="289" priority="134" operator="equal">
      <formula>"3B"</formula>
    </cfRule>
  </conditionalFormatting>
  <conditionalFormatting sqref="R65:S65">
    <cfRule type="cellIs" dxfId="288" priority="264" operator="equal">
      <formula>"B"</formula>
    </cfRule>
    <cfRule type="cellIs" dxfId="287" priority="265" operator="equal">
      <formula>"NL"</formula>
    </cfRule>
    <cfRule type="cellIs" dxfId="286" priority="263" operator="equal">
      <formula>"3B"</formula>
    </cfRule>
    <cfRule type="cellIs" dxfId="285" priority="262" operator="equal">
      <formula>"1B"</formula>
    </cfRule>
    <cfRule type="cellIs" dxfId="284" priority="261" operator="between">
      <formula>1</formula>
      <formula>4</formula>
    </cfRule>
  </conditionalFormatting>
  <conditionalFormatting sqref="V59:W59 I59 P59 AD59 AK59 AR59 AY59 BF59 BM59 BT59 CA59 CH59 CO59 CV59 DC59 DJ59 DQ59 DX59 EB59 EE59 EL59 ES59">
    <cfRule type="expression" dxfId="283" priority="691">
      <formula>H$49="zo"</formula>
    </cfRule>
  </conditionalFormatting>
  <conditionalFormatting sqref="W65:CM65">
    <cfRule type="cellIs" dxfId="282" priority="211" operator="equal">
      <formula>"NL"</formula>
    </cfRule>
    <cfRule type="cellIs" dxfId="281" priority="210" operator="equal">
      <formula>"B"</formula>
    </cfRule>
    <cfRule type="cellIs" dxfId="280" priority="208" operator="equal">
      <formula>"1B"</formula>
    </cfRule>
    <cfRule type="cellIs" dxfId="279" priority="207" operator="between">
      <formula>1</formula>
      <formula>4</formula>
    </cfRule>
    <cfRule type="cellIs" dxfId="278" priority="209" operator="equal">
      <formula>"3B"</formula>
    </cfRule>
  </conditionalFormatting>
  <conditionalFormatting sqref="AC59:AK59">
    <cfRule type="cellIs" dxfId="277" priority="153" operator="equal">
      <formula>"3B"</formula>
    </cfRule>
    <cfRule type="cellIs" dxfId="276" priority="154" operator="equal">
      <formula>"B"</formula>
    </cfRule>
    <cfRule type="cellIs" dxfId="275" priority="155" operator="equal">
      <formula>"NL"</formula>
    </cfRule>
    <cfRule type="cellIs" dxfId="274" priority="151" operator="between">
      <formula>1</formula>
      <formula>4</formula>
    </cfRule>
    <cfRule type="cellIs" dxfId="273" priority="152" operator="equal">
      <formula>"1B"</formula>
    </cfRule>
  </conditionalFormatting>
  <conditionalFormatting sqref="AI59">
    <cfRule type="expression" dxfId="272" priority="156">
      <formula>AI$49="zo"</formula>
    </cfRule>
  </conditionalFormatting>
  <conditionalFormatting sqref="AL59">
    <cfRule type="expression" dxfId="270" priority="301">
      <formula>AL$49="zo"</formula>
    </cfRule>
  </conditionalFormatting>
  <conditionalFormatting sqref="AL59:AL61 B52:EN52 CN61:EN62 AM60:AM61 AN61:CM61 O59:T59 CN64:EN75 B51:DZ51 EB51:HF51 EP52:HF58 EO52:EO75 B53:G53 B58:F58 BE58:EN58 G58:G61 C59:F59 V59:AA59 AM59:AO59 BF59:BJ59 BL59:BQ59 DB59:DG59 DI59:DN59 DP59:DU59 DW59:EB59 ED59:EI59 EK59:EN59 EP59 ER59:HF59 B60:F61 EP60:HF75 CN63 CT59:CZ59">
    <cfRule type="cellIs" dxfId="269" priority="352" operator="equal">
      <formula>"B"</formula>
    </cfRule>
    <cfRule type="cellIs" dxfId="268" priority="353" operator="equal">
      <formula>"NL"</formula>
    </cfRule>
    <cfRule type="cellIs" dxfId="267" priority="349" operator="between">
      <formula>1</formula>
      <formula>4</formula>
    </cfRule>
    <cfRule type="cellIs" dxfId="266" priority="350" operator="equal">
      <formula>"1B"</formula>
    </cfRule>
    <cfRule type="cellIs" dxfId="265" priority="351" operator="equal">
      <formula>"3B"</formula>
    </cfRule>
  </conditionalFormatting>
  <conditionalFormatting sqref="AM53">
    <cfRule type="expression" dxfId="264" priority="823">
      <formula>AI$49="zo"</formula>
    </cfRule>
  </conditionalFormatting>
  <conditionalFormatting sqref="AP71">
    <cfRule type="cellIs" dxfId="263" priority="118" operator="between">
      <formula>1</formula>
      <formula>4</formula>
    </cfRule>
    <cfRule type="cellIs" dxfId="262" priority="119" operator="equal">
      <formula>"1B"</formula>
    </cfRule>
    <cfRule type="cellIs" dxfId="261" priority="120" operator="equal">
      <formula>"3B"</formula>
    </cfRule>
    <cfRule type="cellIs" dxfId="260" priority="121" operator="equal">
      <formula>"B"</formula>
    </cfRule>
    <cfRule type="cellIs" dxfId="259" priority="122" operator="equal">
      <formula>"NL"</formula>
    </cfRule>
    <cfRule type="cellIs" dxfId="258" priority="123" operator="equal">
      <formula>"T"</formula>
    </cfRule>
  </conditionalFormatting>
  <conditionalFormatting sqref="AQ59:BD59">
    <cfRule type="cellIs" dxfId="256" priority="128" operator="equal">
      <formula>"3B"</formula>
    </cfRule>
    <cfRule type="cellIs" dxfId="255" priority="130" operator="equal">
      <formula>"NL"</formula>
    </cfRule>
    <cfRule type="cellIs" dxfId="254" priority="129" operator="equal">
      <formula>"B"</formula>
    </cfRule>
    <cfRule type="cellIs" dxfId="253" priority="126" operator="between">
      <formula>1</formula>
      <formula>4</formula>
    </cfRule>
    <cfRule type="cellIs" dxfId="252" priority="127" operator="equal">
      <formula>"1B"</formula>
    </cfRule>
  </conditionalFormatting>
  <conditionalFormatting sqref="AR74">
    <cfRule type="expression" dxfId="251" priority="839">
      <formula>AR$49="zo"</formula>
    </cfRule>
  </conditionalFormatting>
  <conditionalFormatting sqref="AS74:BH74">
    <cfRule type="expression" dxfId="250" priority="21">
      <formula>AS$49="zo"</formula>
    </cfRule>
  </conditionalFormatting>
  <conditionalFormatting sqref="AS72:CM72">
    <cfRule type="expression" dxfId="249" priority="111">
      <formula>AS$49="zo"</formula>
    </cfRule>
  </conditionalFormatting>
  <conditionalFormatting sqref="AU11">
    <cfRule type="expression" dxfId="248" priority="613">
      <formula>AU$2="zo"</formula>
    </cfRule>
  </conditionalFormatting>
  <conditionalFormatting sqref="AW59">
    <cfRule type="expression" dxfId="247" priority="131">
      <formula>AW$49="zo"</formula>
    </cfRule>
  </conditionalFormatting>
  <conditionalFormatting sqref="AW53:AX53">
    <cfRule type="cellIs" dxfId="246" priority="149" operator="equal">
      <formula>"NL"</formula>
    </cfRule>
    <cfRule type="cellIs" dxfId="245" priority="148" operator="equal">
      <formula>"B"</formula>
    </cfRule>
    <cfRule type="cellIs" dxfId="244" priority="147" operator="equal">
      <formula>"3B"</formula>
    </cfRule>
    <cfRule type="cellIs" dxfId="243" priority="146" operator="equal">
      <formula>"1B"</formula>
    </cfRule>
    <cfRule type="cellIs" dxfId="242" priority="145" operator="between">
      <formula>1</formula>
      <formula>4</formula>
    </cfRule>
  </conditionalFormatting>
  <conditionalFormatting sqref="AX67">
    <cfRule type="expression" dxfId="241" priority="125">
      <formula>AX$49="zo"</formula>
    </cfRule>
  </conditionalFormatting>
  <conditionalFormatting sqref="AZ18">
    <cfRule type="expression" dxfId="240" priority="291">
      <formula>AL$2="zo"</formula>
    </cfRule>
  </conditionalFormatting>
  <conditionalFormatting sqref="BC59">
    <cfRule type="expression" dxfId="239" priority="705">
      <formula>BD$49="zo"</formula>
    </cfRule>
    <cfRule type="expression" dxfId="238" priority="646">
      <formula>BB$2="zo"</formula>
    </cfRule>
  </conditionalFormatting>
  <conditionalFormatting sqref="BC71">
    <cfRule type="cellIs" dxfId="236" priority="47" operator="equal">
      <formula>"1B"</formula>
    </cfRule>
    <cfRule type="cellIs" dxfId="235" priority="46" operator="between">
      <formula>1</formula>
      <formula>4</formula>
    </cfRule>
    <cfRule type="cellIs" dxfId="234" priority="48" operator="equal">
      <formula>"3B"</formula>
    </cfRule>
    <cfRule type="expression" dxfId="233" priority="51">
      <formula>BC$49="zo"</formula>
    </cfRule>
    <cfRule type="cellIs" dxfId="232" priority="49" operator="equal">
      <formula>"B"</formula>
    </cfRule>
    <cfRule type="cellIs" dxfId="231" priority="50" operator="equal">
      <formula>"NL"</formula>
    </cfRule>
  </conditionalFormatting>
  <conditionalFormatting sqref="BD75">
    <cfRule type="expression" dxfId="230" priority="801">
      <formula>BG$49="zo"</formula>
    </cfRule>
  </conditionalFormatting>
  <conditionalFormatting sqref="BF67">
    <cfRule type="cellIs" dxfId="229" priority="112" operator="between">
      <formula>1</formula>
      <formula>4</formula>
    </cfRule>
    <cfRule type="expression" dxfId="228" priority="117">
      <formula>BF$49="zo"</formula>
    </cfRule>
    <cfRule type="cellIs" dxfId="227" priority="116" operator="equal">
      <formula>"NL"</formula>
    </cfRule>
    <cfRule type="cellIs" dxfId="226" priority="115" operator="equal">
      <formula>"B"</formula>
    </cfRule>
    <cfRule type="cellIs" dxfId="225" priority="114" operator="equal">
      <formula>"3B"</formula>
    </cfRule>
    <cfRule type="cellIs" dxfId="224" priority="113" operator="equal">
      <formula>"1B"</formula>
    </cfRule>
  </conditionalFormatting>
  <conditionalFormatting sqref="BG66 BG69">
    <cfRule type="expression" dxfId="223" priority="855">
      <formula>BD$49="zo"</formula>
    </cfRule>
  </conditionalFormatting>
  <conditionalFormatting sqref="BG18:BH18">
    <cfRule type="expression" dxfId="222" priority="760">
      <formula>AS$2="zo"</formula>
    </cfRule>
  </conditionalFormatting>
  <conditionalFormatting sqref="BG66:CM66">
    <cfRule type="expression" dxfId="221" priority="20">
      <formula>BG$49="zo"</formula>
    </cfRule>
  </conditionalFormatting>
  <conditionalFormatting sqref="BL68:BM74">
    <cfRule type="cellIs" dxfId="220" priority="544" operator="equal">
      <formula>"T"</formula>
    </cfRule>
  </conditionalFormatting>
  <conditionalFormatting sqref="BN18:BO18">
    <cfRule type="expression" dxfId="219" priority="290">
      <formula>AZ$2="zo"</formula>
    </cfRule>
  </conditionalFormatting>
  <conditionalFormatting sqref="BQ67">
    <cfRule type="cellIs" dxfId="218" priority="22" operator="between">
      <formula>1</formula>
      <formula>4</formula>
    </cfRule>
    <cfRule type="cellIs" dxfId="217" priority="23" operator="equal">
      <formula>"1B"</formula>
    </cfRule>
    <cfRule type="cellIs" dxfId="216" priority="24" operator="equal">
      <formula>"3B"</formula>
    </cfRule>
    <cfRule type="expression" dxfId="215" priority="27">
      <formula>BQ$49="zo"</formula>
    </cfRule>
    <cfRule type="cellIs" dxfId="214" priority="26" operator="equal">
      <formula>"NL"</formula>
    </cfRule>
    <cfRule type="cellIs" dxfId="213" priority="25" operator="equal">
      <formula>"B"</formula>
    </cfRule>
  </conditionalFormatting>
  <conditionalFormatting sqref="BS59:CH59">
    <cfRule type="cellIs" dxfId="212" priority="44" operator="equal">
      <formula>"B"</formula>
    </cfRule>
    <cfRule type="cellIs" dxfId="211" priority="42" operator="equal">
      <formula>"1B"</formula>
    </cfRule>
    <cfRule type="cellIs" dxfId="210" priority="43" operator="equal">
      <formula>"3B"</formula>
    </cfRule>
    <cfRule type="cellIs" dxfId="209" priority="41" operator="between">
      <formula>1</formula>
      <formula>4</formula>
    </cfRule>
    <cfRule type="cellIs" dxfId="208" priority="45" operator="equal">
      <formula>"NL"</formula>
    </cfRule>
  </conditionalFormatting>
  <conditionalFormatting sqref="BX67">
    <cfRule type="cellIs" dxfId="207" priority="103" operator="equal">
      <formula>"B"</formula>
    </cfRule>
    <cfRule type="cellIs" dxfId="206" priority="104" operator="equal">
      <formula>"NL"</formula>
    </cfRule>
    <cfRule type="expression" dxfId="205" priority="105">
      <formula>BX$49="zo"</formula>
    </cfRule>
    <cfRule type="cellIs" dxfId="204" priority="101" operator="equal">
      <formula>"1B"</formula>
    </cfRule>
    <cfRule type="cellIs" dxfId="203" priority="100" operator="between">
      <formula>1</formula>
      <formula>4</formula>
    </cfRule>
    <cfRule type="cellIs" dxfId="202" priority="102" operator="equal">
      <formula>"3B"</formula>
    </cfRule>
  </conditionalFormatting>
  <conditionalFormatting sqref="BX74">
    <cfRule type="cellIs" dxfId="201" priority="37" operator="equal">
      <formula>"B"</formula>
    </cfRule>
    <cfRule type="cellIs" dxfId="200" priority="38" operator="equal">
      <formula>"NL"</formula>
    </cfRule>
    <cfRule type="expression" dxfId="199" priority="39">
      <formula>BW$2="zo"</formula>
    </cfRule>
    <cfRule type="cellIs" dxfId="198" priority="36" operator="equal">
      <formula>"3B"</formula>
    </cfRule>
    <cfRule type="cellIs" dxfId="197" priority="35" operator="equal">
      <formula>"1B"</formula>
    </cfRule>
    <cfRule type="cellIs" dxfId="196" priority="34" operator="between">
      <formula>1</formula>
      <formula>4</formula>
    </cfRule>
  </conditionalFormatting>
  <conditionalFormatting sqref="BY59">
    <cfRule type="expression" dxfId="195" priority="40">
      <formula>BY$49="zo"</formula>
    </cfRule>
  </conditionalFormatting>
  <conditionalFormatting sqref="CB18:CC18">
    <cfRule type="expression" dxfId="194" priority="289">
      <formula>BN$2="zo"</formula>
    </cfRule>
  </conditionalFormatting>
  <conditionalFormatting sqref="CE21">
    <cfRule type="expression" dxfId="193" priority="615">
      <formula>CA$2="zo"</formula>
    </cfRule>
  </conditionalFormatting>
  <conditionalFormatting sqref="CE72">
    <cfRule type="cellIs" dxfId="192" priority="76" operator="between">
      <formula>1</formula>
      <formula>4</formula>
    </cfRule>
    <cfRule type="cellIs" dxfId="191" priority="77" operator="equal">
      <formula>"1B"</formula>
    </cfRule>
    <cfRule type="cellIs" dxfId="190" priority="78" operator="equal">
      <formula>"3B"</formula>
    </cfRule>
    <cfRule type="cellIs" dxfId="189" priority="79" operator="equal">
      <formula>"B"</formula>
    </cfRule>
    <cfRule type="cellIs" dxfId="188" priority="80" operator="equal">
      <formula>"NL"</formula>
    </cfRule>
    <cfRule type="expression" dxfId="187" priority="81">
      <formula>CE$49="zo"</formula>
    </cfRule>
    <cfRule type="cellIs" dxfId="186" priority="89" operator="equal">
      <formula>"1B"</formula>
    </cfRule>
    <cfRule type="cellIs" dxfId="185" priority="90" operator="equal">
      <formula>"3B"</formula>
    </cfRule>
    <cfRule type="cellIs" dxfId="184" priority="91" operator="equal">
      <formula>"B"</formula>
    </cfRule>
    <cfRule type="cellIs" dxfId="183" priority="92" operator="equal">
      <formula>"NL"</formula>
    </cfRule>
    <cfRule type="expression" dxfId="182" priority="93">
      <formula>CE$49="zo"</formula>
    </cfRule>
    <cfRule type="cellIs" dxfId="181" priority="98" operator="equal">
      <formula>"NL"</formula>
    </cfRule>
    <cfRule type="expression" dxfId="180" priority="99">
      <formula>CE$49="zo"</formula>
    </cfRule>
    <cfRule type="cellIs" dxfId="179" priority="97" operator="equal">
      <formula>"B"</formula>
    </cfRule>
    <cfRule type="cellIs" dxfId="178" priority="96" operator="equal">
      <formula>"3B"</formula>
    </cfRule>
    <cfRule type="cellIs" dxfId="177" priority="95" operator="equal">
      <formula>"1B"</formula>
    </cfRule>
    <cfRule type="cellIs" dxfId="176" priority="94" operator="between">
      <formula>1</formula>
      <formula>4</formula>
    </cfRule>
    <cfRule type="cellIs" dxfId="175" priority="88" operator="between">
      <formula>1</formula>
      <formula>4</formula>
    </cfRule>
  </conditionalFormatting>
  <conditionalFormatting sqref="CE74">
    <cfRule type="cellIs" dxfId="174" priority="82" operator="between">
      <formula>1</formula>
      <formula>4</formula>
    </cfRule>
    <cfRule type="cellIs" dxfId="173" priority="83" operator="equal">
      <formula>"1B"</formula>
    </cfRule>
    <cfRule type="cellIs" dxfId="172" priority="84" operator="equal">
      <formula>"3B"</formula>
    </cfRule>
    <cfRule type="cellIs" dxfId="171" priority="85" operator="equal">
      <formula>"B"</formula>
    </cfRule>
    <cfRule type="cellIs" dxfId="170" priority="86" operator="equal">
      <formula>"NL"</formula>
    </cfRule>
  </conditionalFormatting>
  <conditionalFormatting sqref="CF59">
    <cfRule type="expression" dxfId="169" priority="33">
      <formula>CF$49="zo"</formula>
    </cfRule>
  </conditionalFormatting>
  <conditionalFormatting sqref="CI18:CJ18">
    <cfRule type="expression" dxfId="168" priority="288">
      <formula>BU$2="zo"</formula>
    </cfRule>
  </conditionalFormatting>
  <conditionalFormatting sqref="CJ57 AL61 AQ70 AL75">
    <cfRule type="expression" dxfId="167" priority="748">
      <formula>AM$49="zo"</formula>
    </cfRule>
  </conditionalFormatting>
  <conditionalFormatting sqref="CL66:CL67">
    <cfRule type="cellIs" dxfId="166" priority="10" operator="equal">
      <formula>"1B"</formula>
    </cfRule>
    <cfRule type="cellIs" dxfId="165" priority="12" operator="equal">
      <formula>"B"</formula>
    </cfRule>
    <cfRule type="cellIs" dxfId="164" priority="11" operator="equal">
      <formula>"3B"</formula>
    </cfRule>
    <cfRule type="cellIs" dxfId="163" priority="13" operator="equal">
      <formula>"NL"</formula>
    </cfRule>
    <cfRule type="cellIs" dxfId="162" priority="9" operator="between">
      <formula>1</formula>
      <formula>4</formula>
    </cfRule>
  </conditionalFormatting>
  <conditionalFormatting sqref="CL67">
    <cfRule type="expression" dxfId="161" priority="14">
      <formula>CL$49="zo"</formula>
    </cfRule>
  </conditionalFormatting>
  <conditionalFormatting sqref="CL72">
    <cfRule type="cellIs" dxfId="160" priority="110" operator="equal">
      <formula>"NL"</formula>
    </cfRule>
    <cfRule type="cellIs" dxfId="159" priority="109" operator="equal">
      <formula>"B"</formula>
    </cfRule>
    <cfRule type="cellIs" dxfId="158" priority="108" operator="equal">
      <formula>"3B"</formula>
    </cfRule>
    <cfRule type="cellIs" dxfId="157" priority="107" operator="equal">
      <formula>"1B"</formula>
    </cfRule>
    <cfRule type="cellIs" dxfId="156" priority="106" operator="between">
      <formula>1</formula>
      <formula>4</formula>
    </cfRule>
  </conditionalFormatting>
  <conditionalFormatting sqref="CM59">
    <cfRule type="expression" dxfId="155" priority="8">
      <formula>CM$49="zo"</formula>
    </cfRule>
  </conditionalFormatting>
  <conditionalFormatting sqref="CO66">
    <cfRule type="cellIs" dxfId="154" priority="74" operator="equal">
      <formula>"B"</formula>
    </cfRule>
    <cfRule type="cellIs" dxfId="153" priority="73" operator="equal">
      <formula>"3B"</formula>
    </cfRule>
    <cfRule type="cellIs" dxfId="152" priority="72" operator="equal">
      <formula>"1B"</formula>
    </cfRule>
    <cfRule type="cellIs" dxfId="151" priority="71" operator="between">
      <formula>1</formula>
      <formula>4</formula>
    </cfRule>
    <cfRule type="expression" dxfId="150" priority="69">
      <formula>CO$49="zo"</formula>
    </cfRule>
    <cfRule type="cellIs" dxfId="149" priority="63" operator="equal">
      <formula>"NL"</formula>
    </cfRule>
    <cfRule type="cellIs" dxfId="148" priority="62" operator="equal">
      <formula>"B"</formula>
    </cfRule>
    <cfRule type="cellIs" dxfId="147" priority="61" operator="equal">
      <formula>"3B"</formula>
    </cfRule>
    <cfRule type="cellIs" dxfId="146" priority="60" operator="equal">
      <formula>"1B"</formula>
    </cfRule>
    <cfRule type="cellIs" dxfId="145" priority="59" operator="between">
      <formula>1</formula>
      <formula>4</formula>
    </cfRule>
    <cfRule type="expression" dxfId="144" priority="57">
      <formula>CO$49="zo"</formula>
    </cfRule>
    <cfRule type="cellIs" dxfId="143" priority="56" operator="equal">
      <formula>"NL"</formula>
    </cfRule>
    <cfRule type="cellIs" dxfId="142" priority="55" operator="equal">
      <formula>"B"</formula>
    </cfRule>
    <cfRule type="cellIs" dxfId="141" priority="54" operator="equal">
      <formula>"3B"</formula>
    </cfRule>
    <cfRule type="cellIs" dxfId="140" priority="53" operator="equal">
      <formula>"1B"</formula>
    </cfRule>
    <cfRule type="cellIs" dxfId="139" priority="52" operator="between">
      <formula>1</formula>
      <formula>4</formula>
    </cfRule>
    <cfRule type="cellIs" dxfId="138" priority="75" operator="equal">
      <formula>"NL"</formula>
    </cfRule>
  </conditionalFormatting>
  <conditionalFormatting sqref="CP18:CQ18">
    <cfRule type="expression" dxfId="137" priority="287">
      <formula>CB$2="zo"</formula>
    </cfRule>
  </conditionalFormatting>
  <conditionalFormatting sqref="CQ65:CR65">
    <cfRule type="cellIs" dxfId="136" priority="202" operator="equal">
      <formula>"1B"</formula>
    </cfRule>
    <cfRule type="cellIs" dxfId="135" priority="203" operator="equal">
      <formula>"3B"</formula>
    </cfRule>
    <cfRule type="cellIs" dxfId="134" priority="204" operator="equal">
      <formula>"B"</formula>
    </cfRule>
    <cfRule type="cellIs" dxfId="133" priority="205" operator="equal">
      <formula>"NL"</formula>
    </cfRule>
    <cfRule type="cellIs" dxfId="132" priority="201" operator="between">
      <formula>1</formula>
      <formula>4</formula>
    </cfRule>
  </conditionalFormatting>
  <conditionalFormatting sqref="CT64">
    <cfRule type="expression" dxfId="131" priority="2">
      <formula>CT$49="zo"</formula>
    </cfRule>
    <cfRule type="cellIs" dxfId="130" priority="4" operator="equal">
      <formula>"1B"</formula>
    </cfRule>
    <cfRule type="cellIs" dxfId="129" priority="6" operator="equal">
      <formula>"B"</formula>
    </cfRule>
    <cfRule type="cellIs" dxfId="128" priority="7" operator="equal">
      <formula>"NL"</formula>
    </cfRule>
    <cfRule type="cellIs" dxfId="127" priority="5" operator="equal">
      <formula>"3B"</formula>
    </cfRule>
    <cfRule type="cellIs" dxfId="126" priority="3" operator="between">
      <formula>1</formula>
      <formula>4</formula>
    </cfRule>
  </conditionalFormatting>
  <conditionalFormatting sqref="CW18:CX18">
    <cfRule type="expression" dxfId="125" priority="286">
      <formula>CI$2="zo"</formula>
    </cfRule>
  </conditionalFormatting>
  <conditionalFormatting sqref="CX65:CY65">
    <cfRule type="cellIs" dxfId="124" priority="197" operator="equal">
      <formula>"3B"</formula>
    </cfRule>
    <cfRule type="cellIs" dxfId="123" priority="196" operator="equal">
      <formula>"1B"</formula>
    </cfRule>
    <cfRule type="cellIs" dxfId="122" priority="198" operator="equal">
      <formula>"B"</formula>
    </cfRule>
    <cfRule type="cellIs" dxfId="121" priority="199" operator="equal">
      <formula>"NL"</formula>
    </cfRule>
    <cfRule type="cellIs" dxfId="120" priority="195" operator="between">
      <formula>1</formula>
      <formula>4</formula>
    </cfRule>
  </conditionalFormatting>
  <conditionalFormatting sqref="DD20 CB21:DC21">
    <cfRule type="cellIs" dxfId="119" priority="316" operator="between">
      <formula>1</formula>
      <formula>4</formula>
    </cfRule>
    <cfRule type="cellIs" dxfId="118" priority="317" operator="equal">
      <formula>"1B"</formula>
    </cfRule>
    <cfRule type="cellIs" dxfId="117" priority="318" operator="equal">
      <formula>"3B"</formula>
    </cfRule>
  </conditionalFormatting>
  <conditionalFormatting sqref="DD18:DE18">
    <cfRule type="expression" dxfId="116" priority="285">
      <formula>CP$2="zo"</formula>
    </cfRule>
  </conditionalFormatting>
  <conditionalFormatting sqref="DE65:DF65">
    <cfRule type="cellIs" dxfId="115" priority="191" operator="equal">
      <formula>"3B"</formula>
    </cfRule>
    <cfRule type="cellIs" dxfId="114" priority="189" operator="between">
      <formula>1</formula>
      <formula>4</formula>
    </cfRule>
    <cfRule type="cellIs" dxfId="113" priority="190" operator="equal">
      <formula>"1B"</formula>
    </cfRule>
    <cfRule type="cellIs" dxfId="112" priority="193" operator="equal">
      <formula>"NL"</formula>
    </cfRule>
    <cfRule type="cellIs" dxfId="111" priority="192" operator="equal">
      <formula>"B"</formula>
    </cfRule>
  </conditionalFormatting>
  <conditionalFormatting sqref="DJ15">
    <cfRule type="expression" dxfId="110" priority="776">
      <formula>DL$2="zo"</formula>
    </cfRule>
  </conditionalFormatting>
  <conditionalFormatting sqref="DJ20:DK20">
    <cfRule type="expression" dxfId="109" priority="768">
      <formula>DI$2="zo"</formula>
    </cfRule>
  </conditionalFormatting>
  <conditionalFormatting sqref="DK52 DL53:EN53 K58:P58 R58:BC58 K60:AL60 H60:I61 J60:J62 K61:AK61 B62:I62 K62:CM62 DK62 CP63:DJ63 DL63:EN63 B64:J87 K76:HF84">
    <cfRule type="expression" dxfId="108" priority="298">
      <formula>B$49="zo"</formula>
    </cfRule>
  </conditionalFormatting>
  <conditionalFormatting sqref="DK18:DL18">
    <cfRule type="expression" dxfId="107" priority="284">
      <formula>CW$2="zo"</formula>
    </cfRule>
  </conditionalFormatting>
  <conditionalFormatting sqref="DL65:DM65">
    <cfRule type="cellIs" dxfId="106" priority="184" operator="equal">
      <formula>"1B"</formula>
    </cfRule>
    <cfRule type="cellIs" dxfId="105" priority="185" operator="equal">
      <formula>"3B"</formula>
    </cfRule>
    <cfRule type="cellIs" dxfId="104" priority="186" operator="equal">
      <formula>"B"</formula>
    </cfRule>
    <cfRule type="cellIs" dxfId="103" priority="187" operator="equal">
      <formula>"NL"</formula>
    </cfRule>
    <cfRule type="cellIs" dxfId="102" priority="183" operator="between">
      <formula>1</formula>
      <formula>4</formula>
    </cfRule>
  </conditionalFormatting>
  <conditionalFormatting sqref="DR18:DS18">
    <cfRule type="expression" dxfId="101" priority="283">
      <formula>DD$2="zo"</formula>
    </cfRule>
  </conditionalFormatting>
  <conditionalFormatting sqref="DS65:DT65">
    <cfRule type="cellIs" dxfId="100" priority="179" operator="equal">
      <formula>"3B"</formula>
    </cfRule>
    <cfRule type="cellIs" dxfId="99" priority="180" operator="equal">
      <formula>"B"</formula>
    </cfRule>
    <cfRule type="cellIs" dxfId="98" priority="178" operator="equal">
      <formula>"1B"</formula>
    </cfRule>
    <cfRule type="cellIs" dxfId="97" priority="177" operator="between">
      <formula>1</formula>
      <formula>4</formula>
    </cfRule>
    <cfRule type="cellIs" dxfId="96" priority="181" operator="equal">
      <formula>"NL"</formula>
    </cfRule>
  </conditionalFormatting>
  <conditionalFormatting sqref="DY18:DZ18">
    <cfRule type="expression" dxfId="95" priority="282">
      <formula>DK$2="zo"</formula>
    </cfRule>
  </conditionalFormatting>
  <conditionalFormatting sqref="DZ65:EA65">
    <cfRule type="cellIs" dxfId="94" priority="175" operator="equal">
      <formula>"NL"</formula>
    </cfRule>
    <cfRule type="cellIs" dxfId="93" priority="173" operator="equal">
      <formula>"3B"</formula>
    </cfRule>
    <cfRule type="cellIs" dxfId="92" priority="172" operator="equal">
      <formula>"1B"</formula>
    </cfRule>
    <cfRule type="cellIs" dxfId="91" priority="171" operator="between">
      <formula>1</formula>
      <formula>4</formula>
    </cfRule>
    <cfRule type="cellIs" dxfId="90" priority="174" operator="equal">
      <formula>"B"</formula>
    </cfRule>
  </conditionalFormatting>
  <conditionalFormatting sqref="EB85:EN85 EP85:HF85 EB86:HF87 B51:DZ51 EB51:EN51 EP51:HF58 B52:EN52 EA52:EA59 B53:G53 I53 B58:F58 I58 BE58:EN58 G58:G61 ET59:HF59 B60:F61 EP60:HF75 CO62:EN62 CN62:CN63 B63:I63 K63:CM63 CN64:EN75 L74:O74 Q74:AC74 AN75:BE75 B49:HF50">
    <cfRule type="expression" dxfId="87" priority="599">
      <formula>B$49="zo"</formula>
    </cfRule>
  </conditionalFormatting>
  <conditionalFormatting sqref="EF18:EG18">
    <cfRule type="expression" dxfId="86" priority="281">
      <formula>DR$2="zo"</formula>
    </cfRule>
  </conditionalFormatting>
  <conditionalFormatting sqref="EL8 EL10 CE15 BC24">
    <cfRule type="expression" dxfId="85" priority="709">
      <formula>BD$2="zo"</formula>
    </cfRule>
  </conditionalFormatting>
  <conditionalFormatting sqref="EM13">
    <cfRule type="expression" dxfId="84" priority="785">
      <formula>EM$2="zo"</formula>
    </cfRule>
  </conditionalFormatting>
  <conditionalFormatting sqref="EM18:EN18">
    <cfRule type="expression" dxfId="83" priority="280">
      <formula>DY$2="zo"</formula>
    </cfRule>
  </conditionalFormatting>
  <conditionalFormatting sqref="EO51:EO75 EO85">
    <cfRule type="expression" dxfId="82" priority="752">
      <formula>EA$49="zo"</formula>
    </cfRule>
  </conditionalFormatting>
  <conditionalFormatting sqref="ET18:EU18">
    <cfRule type="expression" dxfId="81" priority="279">
      <formula>EF$2="zo"</formula>
    </cfRule>
  </conditionalFormatting>
  <conditionalFormatting sqref="EY3">
    <cfRule type="cellIs" dxfId="80" priority="339" operator="equal">
      <formula>"B"</formula>
    </cfRule>
    <cfRule type="cellIs" dxfId="79" priority="338" operator="equal">
      <formula>"x"</formula>
    </cfRule>
    <cfRule type="cellIs" dxfId="78" priority="337" operator="equal">
      <formula>"T"</formula>
    </cfRule>
    <cfRule type="expression" dxfId="77" priority="344">
      <formula>EY$2="zo"</formula>
    </cfRule>
    <cfRule type="cellIs" dxfId="75" priority="343" operator="equal">
      <formula>"3B"</formula>
    </cfRule>
    <cfRule type="cellIs" dxfId="74" priority="341" operator="between">
      <formula>1</formula>
      <formula>4</formula>
    </cfRule>
    <cfRule type="cellIs" dxfId="73" priority="340" operator="equal">
      <formula>"NL"</formula>
    </cfRule>
    <cfRule type="cellIs" dxfId="72" priority="342" operator="equal">
      <formula>"1B"</formula>
    </cfRule>
  </conditionalFormatting>
  <conditionalFormatting sqref="CT59">
    <cfRule type="expression" dxfId="0" priority="1">
      <formula>CT$49="zo"</formula>
    </cfRule>
  </conditionalFormatting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10" stopIfTrue="1" id="{F2C8BDC8-3F33-41C9-B51D-C3E8A8CBA444}">
            <xm:f>VLOOKUP(B4,Data!$A$2:$C$38,3,0)</xm:f>
            <x14:dxf>
              <fill>
                <patternFill>
                  <bgColor rgb="FFFFFF00"/>
                </patternFill>
              </fill>
            </x14:dxf>
          </x14:cfRule>
          <xm:sqref>B51:DZ51 EB51:HF51 B52:EN52 EP52:HF58 B53:G53 I53:AH53 DL53:EN53 K54:EN56 CN57:EN57 B58:F58 BE58:EN58 I58:I59 G58:G61 DX59:EB59 ES59:HF59 B60:F61 EA60:EA67 EP60:HF75 CO62:EN62 CN62:CN63 K62:CM64 B63:F63 H63:I63 CN64:EN75 L74:AC74 AN75:BG75 K76:HF85 EB86:HF87 I4:EX7 I8:DU8 DW8:EL8 EN8:EX8 I9:EX9 I10:BC10 BE10:EL10 EN10:EX10 I11:EX12 I13:DT13 DV13:EX13 I14:EX14 I15:CE15 CG15:EX15 I16:EB16 ED16:EX16 I17:EX20 I21:BZ21 CB21:DC21 DE21:EK21 EM21:EX21 I22:BR22 BT22:EE22 EG22:EX22 I23:DB23 DD23:EX23 I24:BC24 BE24:EX24 I25:DJ25 DL25:EK25 EM25:EX25 I26:EX28 B29:EX37 J60:J87 B64:I87 K86:DZ87 K67:CM68 BG69:CM69 AS70:CM70 AQ71:CM72 AI73:CM73 BH74:CM75 EO52:EO75 AJ53:CL53 CN53:DJ53 B54:I57 J54:J58 K57:CJ57 CL57 K58:P58 R58:BC58 J59:M59 P59:T59 W59:AA59 AD59:AI59 AK59 AM59:AO59 AR59:AW59 AY59:BB59 BD59 BF59:BJ59 BM59:BQ59 BT59:BY59 CA59:CF59 CH59 CJ59:CM59 CV59:CZ59 DC59:DG59 DJ59:DN59 DQ59:DU59 EE59:EI59 EL59:EN59 EP59 K60:BC60 BE60:EN60 H60:I61 K61:EN61 B62:I62 CP63:DJ63 DL63:EN63 K65:U65 W65:CM65 K66:BC66 BE66 BG66:CM66 K69:BC69 BE69 K70:AQ70 AI71:AO72 K71:AH73 AE74:AO74 AQ74:BG74 K75:P75 R75:AL75 B4:C28 CO59:CT59</xm:sqref>
        </x14:conditionalFormatting>
        <x14:conditionalFormatting xmlns:xm="http://schemas.microsoft.com/office/excel/2006/main">
          <x14:cfRule type="expression" priority="515" stopIfTrue="1" id="{80736C73-D3C2-4445-988D-88B215DE7F1B}">
            <xm:f>VLOOKUP(C59,Data!$A$2:$C$38,3,0)</xm:f>
            <x14:dxf>
              <fill>
                <patternFill>
                  <bgColor rgb="FFFFFF00"/>
                </patternFill>
              </fill>
            </x14:dxf>
          </x14:cfRule>
          <xm:sqref>C59:F59</xm:sqref>
        </x14:conditionalFormatting>
        <x14:conditionalFormatting xmlns:xm="http://schemas.microsoft.com/office/excel/2006/main">
          <x14:cfRule type="expression" priority="300" stopIfTrue="1" id="{008B5C9A-72D0-4672-9A74-2304507DFAA8}">
            <xm:f>VLOOKUP(G63,Data!$A$2:$C$38,3,0)</xm:f>
            <x14:dxf>
              <fill>
                <patternFill>
                  <bgColor rgb="FFFFFF00"/>
                </patternFill>
              </fill>
            </x14:dxf>
          </x14:cfRule>
          <xm:sqref>G63</xm:sqref>
        </x14:conditionalFormatting>
        <x14:conditionalFormatting xmlns:xm="http://schemas.microsoft.com/office/excel/2006/main">
          <x14:cfRule type="expression" priority="631" stopIfTrue="1" id="{061C1330-1F45-4C34-82DE-F15F20C3CD24}">
            <xm:f>VLOOKUP(H59,Data!$A$2:$C$38,3,0)</xm:f>
            <x14:dxf>
              <fill>
                <patternFill>
                  <bgColor rgb="FFFFFF00"/>
                </patternFill>
              </fill>
            </x14:dxf>
          </x14:cfRule>
          <xm:sqref>H59 O59 V59 AC59 AJ59 AQ59 AX59 BL59 BS59 BZ59 CG59 CN59 CU59 DB59 DI59 DP59 DW59 ED59 EK59 ER59</xm:sqref>
        </x14:conditionalFormatting>
        <x14:conditionalFormatting xmlns:xm="http://schemas.microsoft.com/office/excel/2006/main">
          <x14:cfRule type="expression" priority="302" stopIfTrue="1" id="{4B89453B-103C-479D-8614-AC745D2FD6D3}">
            <xm:f>VLOOKUP(AL59,Data!$A$2:$C$38,3,0)</xm:f>
            <x14:dxf>
              <fill>
                <patternFill>
                  <bgColor rgb="FFFFFF00"/>
                </patternFill>
              </fill>
            </x14:dxf>
          </x14:cfRule>
          <xm:sqref>AL59</xm:sqref>
        </x14:conditionalFormatting>
        <x14:conditionalFormatting xmlns:xm="http://schemas.microsoft.com/office/excel/2006/main">
          <x14:cfRule type="expression" priority="124" stopIfTrue="1" id="{4102831E-D33E-478C-B9BC-6B9BA6CDBF8D}">
            <xm:f>VLOOKUP(AP71,Data!$A$2:$C$38,3,0)</xm:f>
            <x14:dxf>
              <fill>
                <patternFill>
                  <bgColor rgb="FFFFFF00"/>
                </patternFill>
              </fill>
            </x14:dxf>
          </x14:cfRule>
          <xm:sqref>AP71</xm:sqref>
        </x14:conditionalFormatting>
        <x14:conditionalFormatting xmlns:xm="http://schemas.microsoft.com/office/excel/2006/main">
          <x14:cfRule type="expression" priority="647" stopIfTrue="1" id="{FC04024B-6579-41C6-AE74-88B1BDF83F8F}">
            <xm:f>VLOOKUP(BC59,Data!$A$2:$C$38,3,0)</xm:f>
            <x14:dxf>
              <fill>
                <patternFill>
                  <bgColor rgb="FFFFFF00"/>
                </patternFill>
              </fill>
            </x14:dxf>
          </x14:cfRule>
          <xm:sqref>BC59</xm:sqref>
        </x14:conditionalFormatting>
        <x14:conditionalFormatting xmlns:xm="http://schemas.microsoft.com/office/excel/2006/main">
          <x14:cfRule type="expression" priority="611" stopIfTrue="1" id="{F77D4A65-C3E4-4591-BACC-3AB87B33C6DB}">
            <xm:f>VLOOKUP(EA52,Data!$A$2:$C$38,3,0)</xm:f>
            <x14:dxf>
              <fill>
                <patternFill>
                  <bgColor rgb="FFFFFF00"/>
                </patternFill>
              </fill>
            </x14:dxf>
          </x14:cfRule>
          <xm:sqref>EA52:EA58</xm:sqref>
        </x14:conditionalFormatting>
        <x14:conditionalFormatting xmlns:xm="http://schemas.microsoft.com/office/excel/2006/main">
          <x14:cfRule type="expression" priority="299" stopIfTrue="1" id="{453B55A0-AA90-491D-8A06-9C780EE73F5C}">
            <xm:f>VLOOKUP(EA86,Data!$A$2:$C$38,3,0)</xm:f>
            <x14:dxf>
              <fill>
                <patternFill>
                  <bgColor rgb="FFFFFF00"/>
                </patternFill>
              </fill>
            </x14:dxf>
          </x14:cfRule>
          <xm:sqref>EA86:EA87</xm:sqref>
        </x14:conditionalFormatting>
        <x14:conditionalFormatting xmlns:xm="http://schemas.microsoft.com/office/excel/2006/main">
          <x14:cfRule type="expression" priority="345" stopIfTrue="1" id="{DE391B08-FE8F-4289-9739-58731B04FF72}">
            <xm:f>VLOOKUP(EY3,Data!$A$2:$C$38,3,0)</xm:f>
            <x14:dxf>
              <fill>
                <patternFill>
                  <bgColor rgb="FFFFFF00"/>
                </patternFill>
              </fill>
            </x14:dxf>
          </x14:cfRule>
          <xm:sqref>EY3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A0A0-77D3-4034-B316-3C127DAF5D64}">
  <dimension ref="A1:V34"/>
  <sheetViews>
    <sheetView zoomScale="115" zoomScaleNormal="115" workbookViewId="0">
      <selection activeCell="C23" sqref="C23"/>
    </sheetView>
  </sheetViews>
  <sheetFormatPr defaultColWidth="8.88671875" defaultRowHeight="15.6" x14ac:dyDescent="0.3"/>
  <cols>
    <col min="1" max="1" width="8.88671875" style="178"/>
    <col min="2" max="2" width="26.6640625" style="176" bestFit="1" customWidth="1"/>
    <col min="3" max="5" width="6.6640625" style="176" customWidth="1"/>
    <col min="6" max="6" width="4.33203125" style="176" customWidth="1"/>
    <col min="7" max="7" width="8.88671875" style="178"/>
    <col min="8" max="8" width="26.6640625" style="176" bestFit="1" customWidth="1"/>
    <col min="9" max="10" width="6.6640625" style="176" customWidth="1"/>
    <col min="11" max="11" width="3.33203125" style="176" bestFit="1" customWidth="1"/>
    <col min="12" max="12" width="5.33203125" style="176" customWidth="1"/>
    <col min="13" max="13" width="11.88671875" style="176" customWidth="1"/>
    <col min="14" max="14" width="4.33203125" style="176" bestFit="1" customWidth="1"/>
    <col min="15" max="16" width="3.33203125" style="176" bestFit="1" customWidth="1"/>
    <col min="17" max="17" width="8.88671875" style="176" customWidth="1"/>
    <col min="18" max="18" width="8.5546875" style="178" customWidth="1"/>
    <col min="19" max="20" width="3.33203125" style="178" bestFit="1" customWidth="1"/>
    <col min="21" max="21" width="4.33203125" style="178" customWidth="1"/>
    <col min="22" max="16384" width="8.88671875" style="176"/>
  </cols>
  <sheetData>
    <row r="1" spans="1:21" s="173" customFormat="1" ht="24" thickBot="1" x14ac:dyDescent="0.5">
      <c r="A1" s="230" t="s">
        <v>370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  <c r="R1" s="174"/>
      <c r="S1" s="174"/>
      <c r="T1" s="174"/>
      <c r="U1" s="174"/>
    </row>
    <row r="2" spans="1:21" ht="16.95" customHeight="1" x14ac:dyDescent="0.3">
      <c r="A2" s="156" t="s">
        <v>349</v>
      </c>
      <c r="B2" s="192" t="s">
        <v>101</v>
      </c>
      <c r="C2" s="175">
        <v>20</v>
      </c>
      <c r="D2" s="175">
        <v>14</v>
      </c>
      <c r="E2" s="175">
        <v>12</v>
      </c>
      <c r="G2" s="156" t="s">
        <v>341</v>
      </c>
      <c r="H2" s="152" t="s">
        <v>306</v>
      </c>
      <c r="I2" s="175">
        <v>29</v>
      </c>
      <c r="J2" s="175">
        <v>20</v>
      </c>
      <c r="K2" s="175">
        <v>14</v>
      </c>
      <c r="M2" s="193" t="s">
        <v>471</v>
      </c>
      <c r="N2" s="208">
        <v>23</v>
      </c>
      <c r="O2" s="177">
        <v>14</v>
      </c>
      <c r="P2" s="177">
        <v>12</v>
      </c>
    </row>
    <row r="3" spans="1:21" ht="16.95" customHeight="1" x14ac:dyDescent="0.3">
      <c r="A3" s="157" t="s">
        <v>357</v>
      </c>
      <c r="B3" s="191" t="s">
        <v>315</v>
      </c>
      <c r="C3" s="177">
        <v>60</v>
      </c>
      <c r="D3" s="177">
        <v>35</v>
      </c>
      <c r="E3" s="177">
        <v>18</v>
      </c>
      <c r="G3" s="157" t="s">
        <v>337</v>
      </c>
      <c r="H3" s="153" t="s">
        <v>7</v>
      </c>
      <c r="I3" s="177">
        <v>20</v>
      </c>
      <c r="J3" s="177">
        <v>14</v>
      </c>
      <c r="K3" s="177">
        <v>12</v>
      </c>
      <c r="M3" s="193" t="s">
        <v>472</v>
      </c>
      <c r="N3" s="177">
        <v>29</v>
      </c>
      <c r="O3" s="177">
        <v>20</v>
      </c>
      <c r="P3" s="177">
        <v>14</v>
      </c>
    </row>
    <row r="4" spans="1:21" ht="16.95" customHeight="1" x14ac:dyDescent="0.3">
      <c r="A4" s="157" t="s">
        <v>350</v>
      </c>
      <c r="B4" s="190" t="s">
        <v>51</v>
      </c>
      <c r="C4" s="177">
        <v>20</v>
      </c>
      <c r="D4" s="177">
        <v>14</v>
      </c>
      <c r="E4" s="177">
        <v>12</v>
      </c>
      <c r="G4" s="157" t="s">
        <v>342</v>
      </c>
      <c r="H4" s="153" t="s">
        <v>304</v>
      </c>
      <c r="I4" s="177">
        <v>41</v>
      </c>
      <c r="J4" s="177">
        <v>20</v>
      </c>
      <c r="K4" s="177">
        <v>14</v>
      </c>
      <c r="M4" s="193" t="s">
        <v>464</v>
      </c>
      <c r="N4" s="177">
        <v>35</v>
      </c>
      <c r="O4" s="177">
        <v>20</v>
      </c>
      <c r="P4" s="177">
        <v>12</v>
      </c>
    </row>
    <row r="5" spans="1:21" ht="16.95" customHeight="1" x14ac:dyDescent="0.3">
      <c r="A5" s="157" t="s">
        <v>351</v>
      </c>
      <c r="B5" s="190" t="s">
        <v>65</v>
      </c>
      <c r="C5" s="177" t="s">
        <v>407</v>
      </c>
      <c r="D5" s="177">
        <v>85</v>
      </c>
      <c r="E5" s="177">
        <v>36</v>
      </c>
      <c r="G5" s="157" t="s">
        <v>335</v>
      </c>
      <c r="H5" s="153" t="s">
        <v>13</v>
      </c>
      <c r="I5" s="177">
        <v>32</v>
      </c>
      <c r="J5" s="177">
        <v>20</v>
      </c>
      <c r="K5" s="177">
        <v>12</v>
      </c>
      <c r="M5" s="193" t="s">
        <v>447</v>
      </c>
      <c r="N5" s="177">
        <v>32</v>
      </c>
      <c r="O5" s="177">
        <v>20</v>
      </c>
      <c r="P5" s="177">
        <v>12</v>
      </c>
    </row>
    <row r="6" spans="1:21" ht="16.95" customHeight="1" x14ac:dyDescent="0.3">
      <c r="A6" s="157" t="s">
        <v>352</v>
      </c>
      <c r="B6" s="153" t="s">
        <v>88</v>
      </c>
      <c r="C6" s="177">
        <v>104</v>
      </c>
      <c r="D6" s="177">
        <v>35</v>
      </c>
      <c r="E6" s="177">
        <v>18</v>
      </c>
      <c r="G6" s="157" t="s">
        <v>343</v>
      </c>
      <c r="H6" s="153" t="s">
        <v>303</v>
      </c>
      <c r="I6" s="177">
        <v>80</v>
      </c>
      <c r="J6" s="177">
        <v>35</v>
      </c>
      <c r="K6" s="177">
        <v>16</v>
      </c>
      <c r="M6" s="193" t="s">
        <v>454</v>
      </c>
      <c r="N6" s="177">
        <v>180</v>
      </c>
      <c r="O6" s="177">
        <v>40</v>
      </c>
      <c r="P6" s="177">
        <v>20</v>
      </c>
    </row>
    <row r="7" spans="1:21" ht="16.95" customHeight="1" x14ac:dyDescent="0.3">
      <c r="A7" s="157" t="s">
        <v>353</v>
      </c>
      <c r="B7" s="190" t="s">
        <v>29</v>
      </c>
      <c r="C7" s="177">
        <v>38</v>
      </c>
      <c r="D7" s="177">
        <v>23</v>
      </c>
      <c r="E7" s="177">
        <v>14</v>
      </c>
      <c r="G7" s="157" t="s">
        <v>344</v>
      </c>
      <c r="H7" s="153" t="s">
        <v>305</v>
      </c>
      <c r="I7" s="177">
        <v>38</v>
      </c>
      <c r="J7" s="177">
        <v>18</v>
      </c>
      <c r="K7" s="177">
        <v>12</v>
      </c>
      <c r="M7" s="193" t="s">
        <v>446</v>
      </c>
      <c r="N7" s="208">
        <v>104</v>
      </c>
      <c r="O7" s="177">
        <v>35</v>
      </c>
      <c r="P7" s="177">
        <v>18</v>
      </c>
    </row>
    <row r="8" spans="1:21" ht="16.95" customHeight="1" x14ac:dyDescent="0.3">
      <c r="A8" s="157" t="s">
        <v>354</v>
      </c>
      <c r="B8" s="190" t="s">
        <v>316</v>
      </c>
      <c r="C8" s="177">
        <v>38</v>
      </c>
      <c r="D8" s="177">
        <v>20</v>
      </c>
      <c r="E8" s="177">
        <v>16</v>
      </c>
      <c r="G8" s="157" t="s">
        <v>348</v>
      </c>
      <c r="H8" s="153" t="s">
        <v>312</v>
      </c>
      <c r="I8" s="177">
        <v>164</v>
      </c>
      <c r="J8" s="177">
        <v>40</v>
      </c>
      <c r="K8" s="177">
        <v>20</v>
      </c>
      <c r="M8" s="193" t="s">
        <v>441</v>
      </c>
      <c r="N8" s="177">
        <v>20</v>
      </c>
      <c r="O8" s="177">
        <v>14</v>
      </c>
      <c r="P8" s="177">
        <v>12</v>
      </c>
    </row>
    <row r="9" spans="1:21" ht="16.95" customHeight="1" x14ac:dyDescent="0.3">
      <c r="A9" s="157" t="s">
        <v>355</v>
      </c>
      <c r="B9" s="190" t="s">
        <v>36</v>
      </c>
      <c r="C9" s="177" t="s">
        <v>465</v>
      </c>
      <c r="D9" s="177">
        <v>40</v>
      </c>
      <c r="E9" s="177">
        <v>26</v>
      </c>
      <c r="G9" s="157" t="s">
        <v>353</v>
      </c>
      <c r="H9" s="155" t="s">
        <v>29</v>
      </c>
      <c r="I9" s="177">
        <v>41</v>
      </c>
      <c r="J9" s="177">
        <v>23</v>
      </c>
      <c r="K9" s="177">
        <v>14</v>
      </c>
      <c r="M9" s="193" t="s">
        <v>473</v>
      </c>
      <c r="N9" s="208">
        <v>104</v>
      </c>
      <c r="O9" s="177">
        <v>35</v>
      </c>
      <c r="P9" s="177">
        <v>20</v>
      </c>
      <c r="R9" s="178" t="s">
        <v>371</v>
      </c>
      <c r="S9" s="178" t="s">
        <v>372</v>
      </c>
      <c r="U9" s="178" t="s">
        <v>398</v>
      </c>
    </row>
    <row r="10" spans="1:21" ht="16.95" customHeight="1" x14ac:dyDescent="0.3">
      <c r="A10" s="157" t="s">
        <v>356</v>
      </c>
      <c r="B10" s="153" t="s">
        <v>311</v>
      </c>
      <c r="C10" s="177">
        <v>23</v>
      </c>
      <c r="D10" s="177">
        <v>14</v>
      </c>
      <c r="E10" s="177">
        <v>12</v>
      </c>
      <c r="G10" s="157" t="s">
        <v>345</v>
      </c>
      <c r="H10" s="153" t="s">
        <v>235</v>
      </c>
      <c r="I10" s="177">
        <v>66</v>
      </c>
      <c r="J10" s="177">
        <v>35</v>
      </c>
      <c r="K10" s="177">
        <v>16</v>
      </c>
      <c r="M10" s="193" t="s">
        <v>451</v>
      </c>
      <c r="N10" s="177">
        <v>38</v>
      </c>
      <c r="O10" s="177">
        <v>20</v>
      </c>
      <c r="P10" s="177">
        <v>14</v>
      </c>
      <c r="R10" s="178">
        <v>48</v>
      </c>
      <c r="S10" s="177">
        <v>41</v>
      </c>
      <c r="T10" s="177">
        <v>38</v>
      </c>
      <c r="U10" s="177">
        <v>60</v>
      </c>
    </row>
    <row r="11" spans="1:21" ht="16.95" customHeight="1" x14ac:dyDescent="0.3">
      <c r="A11" s="157" t="s">
        <v>333</v>
      </c>
      <c r="B11" s="190" t="s">
        <v>202</v>
      </c>
      <c r="C11" s="177">
        <v>26</v>
      </c>
      <c r="D11" s="177">
        <v>14</v>
      </c>
      <c r="E11" s="177">
        <v>12</v>
      </c>
      <c r="G11" s="157" t="s">
        <v>355</v>
      </c>
      <c r="H11" s="155" t="s">
        <v>36</v>
      </c>
      <c r="I11" s="177" t="s">
        <v>465</v>
      </c>
      <c r="J11" s="177">
        <v>40</v>
      </c>
      <c r="K11" s="177">
        <v>26</v>
      </c>
      <c r="M11" s="193" t="s">
        <v>445</v>
      </c>
      <c r="N11" s="177">
        <v>20</v>
      </c>
      <c r="O11" s="208">
        <v>18</v>
      </c>
      <c r="P11" s="177">
        <v>12</v>
      </c>
      <c r="R11" s="178">
        <v>38</v>
      </c>
      <c r="S11" s="177">
        <v>20</v>
      </c>
      <c r="T11" s="177">
        <v>23</v>
      </c>
      <c r="U11" s="177">
        <v>29</v>
      </c>
    </row>
    <row r="12" spans="1:21" ht="16.95" customHeight="1" x14ac:dyDescent="0.3">
      <c r="A12" s="157" t="s">
        <v>334</v>
      </c>
      <c r="B12" s="153" t="s">
        <v>44</v>
      </c>
      <c r="C12" s="177" t="s">
        <v>407</v>
      </c>
      <c r="D12" s="177">
        <v>75</v>
      </c>
      <c r="E12" s="177">
        <v>29</v>
      </c>
      <c r="G12" s="157" t="s">
        <v>334</v>
      </c>
      <c r="H12" s="153" t="s">
        <v>44</v>
      </c>
      <c r="I12" s="177">
        <v>200</v>
      </c>
      <c r="J12" s="177">
        <v>75</v>
      </c>
      <c r="K12" s="177">
        <v>29</v>
      </c>
      <c r="M12" s="193" t="s">
        <v>474</v>
      </c>
      <c r="N12" s="177">
        <v>38</v>
      </c>
      <c r="O12" s="177">
        <v>20</v>
      </c>
      <c r="P12" s="177">
        <v>16</v>
      </c>
      <c r="R12" s="178">
        <v>26</v>
      </c>
      <c r="S12" s="177">
        <v>20</v>
      </c>
      <c r="T12" s="177">
        <v>20</v>
      </c>
      <c r="U12" s="177">
        <v>23</v>
      </c>
    </row>
    <row r="13" spans="1:21" ht="16.95" customHeight="1" x14ac:dyDescent="0.3">
      <c r="A13" s="157" t="s">
        <v>335</v>
      </c>
      <c r="B13" s="190" t="s">
        <v>13</v>
      </c>
      <c r="C13" s="177">
        <v>32</v>
      </c>
      <c r="D13" s="177">
        <v>20</v>
      </c>
      <c r="E13" s="177">
        <v>12</v>
      </c>
      <c r="G13" s="157" t="s">
        <v>346</v>
      </c>
      <c r="H13" s="153" t="s">
        <v>302</v>
      </c>
      <c r="I13" s="177">
        <v>20</v>
      </c>
      <c r="J13" s="177">
        <v>18</v>
      </c>
      <c r="K13" s="177">
        <v>12</v>
      </c>
      <c r="M13" s="193" t="s">
        <v>450</v>
      </c>
      <c r="N13" s="177">
        <v>38</v>
      </c>
      <c r="O13" s="177">
        <v>23</v>
      </c>
      <c r="P13" s="177">
        <v>14</v>
      </c>
    </row>
    <row r="14" spans="1:21" ht="16.95" customHeight="1" x14ac:dyDescent="0.3">
      <c r="A14" s="157" t="s">
        <v>336</v>
      </c>
      <c r="B14" s="190" t="s">
        <v>100</v>
      </c>
      <c r="C14" s="177">
        <v>44</v>
      </c>
      <c r="D14" s="177">
        <v>26</v>
      </c>
      <c r="E14" s="177">
        <v>14</v>
      </c>
      <c r="G14" s="157" t="s">
        <v>347</v>
      </c>
      <c r="H14" s="153" t="s">
        <v>301</v>
      </c>
      <c r="I14" s="177">
        <v>48</v>
      </c>
      <c r="J14" s="177">
        <v>26</v>
      </c>
      <c r="K14" s="177">
        <v>16</v>
      </c>
      <c r="M14" s="193" t="s">
        <v>453</v>
      </c>
      <c r="N14" s="177">
        <v>60</v>
      </c>
      <c r="O14" s="177">
        <v>35</v>
      </c>
      <c r="P14" s="177">
        <v>18</v>
      </c>
      <c r="R14" s="177">
        <f>SUM(R10:R13)</f>
        <v>112</v>
      </c>
      <c r="S14" s="177">
        <f>SUM(S10:S13)</f>
        <v>81</v>
      </c>
      <c r="T14" s="177">
        <f>SUM(T10:T13)</f>
        <v>81</v>
      </c>
      <c r="U14" s="177">
        <f>SUM(U10:U13)</f>
        <v>112</v>
      </c>
    </row>
    <row r="15" spans="1:21" ht="16.95" customHeight="1" x14ac:dyDescent="0.3">
      <c r="A15" s="157" t="s">
        <v>337</v>
      </c>
      <c r="B15" s="190" t="s">
        <v>7</v>
      </c>
      <c r="C15" s="177">
        <v>23</v>
      </c>
      <c r="D15" s="177">
        <v>14</v>
      </c>
      <c r="E15" s="177">
        <v>12</v>
      </c>
      <c r="G15" s="157" t="s">
        <v>338</v>
      </c>
      <c r="H15" s="153" t="s">
        <v>201</v>
      </c>
      <c r="I15" s="177">
        <v>35</v>
      </c>
      <c r="J15" s="177">
        <v>20</v>
      </c>
      <c r="K15" s="177">
        <v>12</v>
      </c>
      <c r="M15" s="193" t="s">
        <v>475</v>
      </c>
      <c r="N15" s="177">
        <v>200</v>
      </c>
      <c r="O15" s="177">
        <v>75</v>
      </c>
      <c r="P15" s="177">
        <v>29</v>
      </c>
    </row>
    <row r="16" spans="1:21" ht="16.95" customHeight="1" x14ac:dyDescent="0.3">
      <c r="A16" s="157" t="s">
        <v>338</v>
      </c>
      <c r="B16" s="190" t="s">
        <v>201</v>
      </c>
      <c r="C16" s="177">
        <v>35</v>
      </c>
      <c r="D16" s="177">
        <v>20</v>
      </c>
      <c r="E16" s="177">
        <v>12</v>
      </c>
      <c r="G16" s="157" t="s">
        <v>340</v>
      </c>
      <c r="H16" s="153" t="s">
        <v>272</v>
      </c>
      <c r="I16" s="177">
        <v>66</v>
      </c>
      <c r="J16" s="177">
        <v>40</v>
      </c>
      <c r="K16" s="177">
        <v>23</v>
      </c>
      <c r="M16" s="193" t="s">
        <v>442</v>
      </c>
      <c r="N16" s="208">
        <v>115</v>
      </c>
      <c r="O16" s="177">
        <v>40</v>
      </c>
      <c r="P16" s="177">
        <v>26</v>
      </c>
      <c r="R16" s="178" t="s">
        <v>431</v>
      </c>
    </row>
    <row r="17" spans="1:22" ht="16.95" customHeight="1" x14ac:dyDescent="0.3">
      <c r="A17" s="157" t="s">
        <v>339</v>
      </c>
      <c r="B17" s="190" t="s">
        <v>281</v>
      </c>
      <c r="C17" s="177">
        <v>104</v>
      </c>
      <c r="D17" s="177">
        <v>35</v>
      </c>
      <c r="E17" s="177">
        <v>20</v>
      </c>
      <c r="G17" s="157" t="s">
        <v>333</v>
      </c>
      <c r="H17" s="153" t="s">
        <v>202</v>
      </c>
      <c r="I17" s="177">
        <v>23</v>
      </c>
      <c r="J17" s="177">
        <v>14</v>
      </c>
      <c r="K17" s="177">
        <v>12</v>
      </c>
      <c r="M17" s="193" t="s">
        <v>476</v>
      </c>
      <c r="N17" s="208">
        <v>200</v>
      </c>
      <c r="O17" s="177">
        <v>85</v>
      </c>
      <c r="P17" s="177">
        <v>36</v>
      </c>
      <c r="R17" s="36">
        <v>14</v>
      </c>
    </row>
    <row r="18" spans="1:22" ht="16.95" customHeight="1" x14ac:dyDescent="0.3">
      <c r="A18" s="157" t="s">
        <v>340</v>
      </c>
      <c r="B18" s="190" t="s">
        <v>272</v>
      </c>
      <c r="C18" s="177">
        <v>66</v>
      </c>
      <c r="D18" s="177">
        <v>40</v>
      </c>
      <c r="E18" s="177">
        <v>23</v>
      </c>
      <c r="G18" s="157" t="s">
        <v>350</v>
      </c>
      <c r="H18" s="153" t="s">
        <v>51</v>
      </c>
      <c r="I18" s="177">
        <v>20</v>
      </c>
      <c r="J18" s="177">
        <v>14</v>
      </c>
      <c r="K18" s="177">
        <v>12</v>
      </c>
      <c r="M18" s="193" t="s">
        <v>440</v>
      </c>
      <c r="N18" s="208">
        <v>48</v>
      </c>
      <c r="O18" s="177">
        <v>18</v>
      </c>
      <c r="P18" s="177">
        <v>12</v>
      </c>
      <c r="R18" s="36">
        <v>18</v>
      </c>
    </row>
    <row r="19" spans="1:22" ht="16.95" customHeight="1" x14ac:dyDescent="0.3">
      <c r="A19" s="157" t="s">
        <v>341</v>
      </c>
      <c r="B19" s="190" t="s">
        <v>306</v>
      </c>
      <c r="C19" s="177">
        <v>29</v>
      </c>
      <c r="D19" s="177">
        <v>20</v>
      </c>
      <c r="E19" s="177">
        <v>14</v>
      </c>
      <c r="G19" s="157" t="s">
        <v>356</v>
      </c>
      <c r="H19" s="153" t="s">
        <v>311</v>
      </c>
      <c r="I19" s="177">
        <v>23</v>
      </c>
      <c r="J19" s="177">
        <v>14</v>
      </c>
      <c r="K19" s="177">
        <v>12</v>
      </c>
      <c r="M19" s="193" t="s">
        <v>439</v>
      </c>
      <c r="N19" s="177">
        <v>66</v>
      </c>
      <c r="O19" s="177">
        <v>35</v>
      </c>
      <c r="P19" s="177">
        <v>16</v>
      </c>
      <c r="R19" s="36">
        <v>30</v>
      </c>
    </row>
    <row r="20" spans="1:22" ht="16.95" customHeight="1" x14ac:dyDescent="0.3">
      <c r="A20" s="157" t="s">
        <v>342</v>
      </c>
      <c r="B20" s="190" t="s">
        <v>304</v>
      </c>
      <c r="C20" s="177">
        <v>41</v>
      </c>
      <c r="D20" s="177">
        <v>20</v>
      </c>
      <c r="E20" s="177">
        <v>14</v>
      </c>
      <c r="G20" s="157" t="s">
        <v>354</v>
      </c>
      <c r="H20" s="153" t="s">
        <v>316</v>
      </c>
      <c r="I20" s="177">
        <v>38</v>
      </c>
      <c r="J20" s="177">
        <v>20</v>
      </c>
      <c r="K20" s="177">
        <v>16</v>
      </c>
      <c r="M20" s="193" t="s">
        <v>444</v>
      </c>
      <c r="N20" s="208">
        <v>26</v>
      </c>
      <c r="O20" s="177">
        <v>14</v>
      </c>
      <c r="P20" s="177">
        <v>12</v>
      </c>
    </row>
    <row r="21" spans="1:22" ht="16.95" customHeight="1" x14ac:dyDescent="0.3">
      <c r="A21" s="157" t="s">
        <v>343</v>
      </c>
      <c r="B21" s="190" t="s">
        <v>303</v>
      </c>
      <c r="C21" s="177">
        <v>80</v>
      </c>
      <c r="D21" s="177">
        <v>35</v>
      </c>
      <c r="E21" s="177">
        <v>20</v>
      </c>
      <c r="G21" s="157" t="s">
        <v>357</v>
      </c>
      <c r="H21" s="154" t="s">
        <v>315</v>
      </c>
      <c r="I21" s="177">
        <v>60</v>
      </c>
      <c r="J21" s="177">
        <v>35</v>
      </c>
      <c r="K21" s="177">
        <v>18</v>
      </c>
      <c r="M21" s="193" t="s">
        <v>452</v>
      </c>
      <c r="N21" s="177">
        <v>48</v>
      </c>
      <c r="O21" s="177">
        <v>26</v>
      </c>
      <c r="P21" s="177">
        <v>16</v>
      </c>
    </row>
    <row r="22" spans="1:22" ht="16.95" customHeight="1" x14ac:dyDescent="0.3">
      <c r="A22" s="157" t="s">
        <v>344</v>
      </c>
      <c r="B22" s="190" t="s">
        <v>305</v>
      </c>
      <c r="C22" s="177">
        <v>48</v>
      </c>
      <c r="D22" s="177">
        <v>18</v>
      </c>
      <c r="E22" s="177">
        <v>12</v>
      </c>
      <c r="G22" s="157" t="s">
        <v>336</v>
      </c>
      <c r="H22" s="153" t="s">
        <v>100</v>
      </c>
      <c r="I22" s="177">
        <v>41</v>
      </c>
      <c r="J22" s="177">
        <v>26</v>
      </c>
      <c r="K22" s="177">
        <v>12</v>
      </c>
      <c r="M22" s="193" t="s">
        <v>438</v>
      </c>
      <c r="N22" s="177">
        <v>80</v>
      </c>
      <c r="O22" s="177">
        <v>35</v>
      </c>
      <c r="P22" s="177">
        <v>20</v>
      </c>
    </row>
    <row r="23" spans="1:22" ht="16.95" customHeight="1" x14ac:dyDescent="0.3">
      <c r="A23" s="157" t="s">
        <v>345</v>
      </c>
      <c r="B23" s="190" t="s">
        <v>235</v>
      </c>
      <c r="C23" s="177">
        <v>66</v>
      </c>
      <c r="D23" s="177">
        <v>35</v>
      </c>
      <c r="E23" s="177">
        <v>16</v>
      </c>
      <c r="G23" s="157" t="s">
        <v>349</v>
      </c>
      <c r="H23" s="153" t="s">
        <v>101</v>
      </c>
      <c r="I23" s="177">
        <v>20</v>
      </c>
      <c r="J23" s="177">
        <v>14</v>
      </c>
      <c r="K23" s="177">
        <v>12</v>
      </c>
      <c r="M23" s="193" t="s">
        <v>456</v>
      </c>
      <c r="N23" s="177">
        <v>20</v>
      </c>
      <c r="O23" s="177">
        <v>14</v>
      </c>
      <c r="P23" s="177">
        <v>12</v>
      </c>
    </row>
    <row r="24" spans="1:22" ht="16.95" customHeight="1" x14ac:dyDescent="0.3">
      <c r="A24" s="157" t="s">
        <v>346</v>
      </c>
      <c r="B24" s="190" t="s">
        <v>302</v>
      </c>
      <c r="C24" s="177">
        <v>20</v>
      </c>
      <c r="D24" s="177">
        <v>18</v>
      </c>
      <c r="E24" s="177">
        <v>12</v>
      </c>
      <c r="G24" s="157" t="s">
        <v>351</v>
      </c>
      <c r="H24" s="155" t="s">
        <v>65</v>
      </c>
      <c r="I24" s="177" t="s">
        <v>407</v>
      </c>
      <c r="J24" s="177">
        <v>85</v>
      </c>
      <c r="K24" s="177">
        <v>36</v>
      </c>
      <c r="M24" s="193" t="s">
        <v>477</v>
      </c>
      <c r="N24" s="177">
        <v>23</v>
      </c>
      <c r="O24" s="177">
        <v>14</v>
      </c>
      <c r="P24" s="177">
        <v>12</v>
      </c>
    </row>
    <row r="25" spans="1:22" ht="16.95" customHeight="1" x14ac:dyDescent="0.3">
      <c r="A25" s="157" t="s">
        <v>347</v>
      </c>
      <c r="B25" s="190" t="s">
        <v>301</v>
      </c>
      <c r="C25" s="177">
        <v>48</v>
      </c>
      <c r="D25" s="177">
        <v>26</v>
      </c>
      <c r="E25" s="177">
        <v>16</v>
      </c>
      <c r="G25" s="157" t="s">
        <v>339</v>
      </c>
      <c r="H25" s="154" t="s">
        <v>281</v>
      </c>
      <c r="I25" s="177">
        <v>104</v>
      </c>
      <c r="J25" s="177">
        <v>35</v>
      </c>
      <c r="K25" s="177">
        <v>18</v>
      </c>
      <c r="M25" s="193" t="s">
        <v>478</v>
      </c>
      <c r="N25" s="177">
        <v>44</v>
      </c>
      <c r="O25" s="177">
        <v>26</v>
      </c>
      <c r="P25" s="177">
        <v>14</v>
      </c>
    </row>
    <row r="26" spans="1:22" ht="16.95" customHeight="1" x14ac:dyDescent="0.3">
      <c r="A26" s="157" t="s">
        <v>348</v>
      </c>
      <c r="B26" s="190" t="s">
        <v>312</v>
      </c>
      <c r="C26" s="177">
        <v>180</v>
      </c>
      <c r="D26" s="177">
        <v>40</v>
      </c>
      <c r="E26" s="177">
        <v>20</v>
      </c>
      <c r="G26" s="157" t="s">
        <v>352</v>
      </c>
      <c r="H26" s="153" t="s">
        <v>88</v>
      </c>
      <c r="I26" s="177">
        <v>92</v>
      </c>
      <c r="J26" s="177">
        <v>35</v>
      </c>
      <c r="K26" s="177">
        <v>18</v>
      </c>
      <c r="M26" s="193" t="s">
        <v>455</v>
      </c>
      <c r="N26" s="177">
        <v>66</v>
      </c>
      <c r="O26" s="177">
        <v>40</v>
      </c>
      <c r="P26" s="177">
        <v>23</v>
      </c>
    </row>
    <row r="28" spans="1:22" x14ac:dyDescent="0.3">
      <c r="A28" s="103" t="s">
        <v>373</v>
      </c>
    </row>
    <row r="29" spans="1:22" s="103" customFormat="1" ht="14.4" x14ac:dyDescent="0.3">
      <c r="A29" s="103" t="s">
        <v>217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</row>
    <row r="30" spans="1:22" s="103" customFormat="1" ht="14.4" x14ac:dyDescent="0.3">
      <c r="A30" s="103" t="s">
        <v>218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</row>
    <row r="31" spans="1:22" s="103" customFormat="1" ht="14.4" x14ac:dyDescent="0.3">
      <c r="A31" s="103" t="s">
        <v>489</v>
      </c>
      <c r="B31" s="103" t="s">
        <v>490</v>
      </c>
    </row>
    <row r="32" spans="1:22" s="103" customFormat="1" ht="14.4" x14ac:dyDescent="0.3">
      <c r="A32" s="103" t="s">
        <v>491</v>
      </c>
      <c r="B32" s="103" t="s">
        <v>492</v>
      </c>
    </row>
    <row r="33" spans="2:2" x14ac:dyDescent="0.3">
      <c r="B33" s="103"/>
    </row>
    <row r="34" spans="2:2" x14ac:dyDescent="0.3">
      <c r="B34" s="103"/>
    </row>
  </sheetData>
  <sortState xmlns:xlrd2="http://schemas.microsoft.com/office/spreadsheetml/2017/richdata2" ref="A2:E26">
    <sortCondition ref="A2:A26"/>
  </sortState>
  <mergeCells count="1">
    <mergeCell ref="A1:K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53"/>
  <sheetViews>
    <sheetView zoomScale="85" zoomScaleNormal="85" workbookViewId="0">
      <pane xSplit="1" topLeftCell="B1" activePane="topRight" state="frozen"/>
      <selection pane="topRight" activeCell="Y4" sqref="Y4"/>
    </sheetView>
  </sheetViews>
  <sheetFormatPr defaultRowHeight="15.6" x14ac:dyDescent="0.3"/>
  <cols>
    <col min="1" max="1" width="26" style="112" customWidth="1"/>
    <col min="2" max="4" width="10.33203125" style="36" customWidth="1"/>
    <col min="5" max="5" width="10.33203125" style="36" hidden="1" customWidth="1"/>
    <col min="6" max="6" width="10.6640625" style="36" bestFit="1" customWidth="1"/>
    <col min="7" max="7" width="10.33203125" style="36" hidden="1" customWidth="1"/>
    <col min="8" max="8" width="10.44140625" style="36" bestFit="1" customWidth="1"/>
    <col min="9" max="10" width="10.33203125" style="36" hidden="1" customWidth="1"/>
    <col min="11" max="11" width="10.6640625" style="36" bestFit="1" customWidth="1"/>
    <col min="12" max="12" width="10.44140625" style="36" customWidth="1"/>
    <col min="13" max="13" width="10.44140625" style="36" hidden="1" customWidth="1"/>
    <col min="14" max="14" width="10.33203125" style="36" hidden="1" customWidth="1"/>
    <col min="15" max="15" width="10.44140625" style="36" bestFit="1" customWidth="1"/>
    <col min="16" max="16" width="10.33203125" style="36" hidden="1" customWidth="1"/>
    <col min="17" max="18" width="10.33203125" style="36" customWidth="1"/>
    <col min="19" max="20" width="10.33203125" style="36" hidden="1" customWidth="1"/>
    <col min="21" max="21" width="10.6640625" style="36" bestFit="1" customWidth="1"/>
    <col min="22" max="22" width="10.33203125" style="36" customWidth="1"/>
    <col min="24" max="24" width="9.77734375" customWidth="1"/>
    <col min="26" max="26" width="9.21875" style="187" bestFit="1" customWidth="1"/>
  </cols>
  <sheetData>
    <row r="1" spans="1:31" s="37" customFormat="1" ht="18" x14ac:dyDescent="0.3">
      <c r="A1" s="107"/>
      <c r="B1" s="180" t="s">
        <v>362</v>
      </c>
      <c r="C1" s="180" t="s">
        <v>396</v>
      </c>
      <c r="D1" s="164" t="s">
        <v>285</v>
      </c>
      <c r="E1" s="164" t="s">
        <v>283</v>
      </c>
      <c r="F1" s="164" t="s">
        <v>284</v>
      </c>
      <c r="G1" s="165" t="s">
        <v>361</v>
      </c>
      <c r="H1" s="164" t="s">
        <v>332</v>
      </c>
      <c r="I1" s="164" t="s">
        <v>204</v>
      </c>
      <c r="J1" s="164" t="s">
        <v>358</v>
      </c>
      <c r="K1" s="165" t="s">
        <v>367</v>
      </c>
      <c r="L1" s="180" t="s">
        <v>368</v>
      </c>
      <c r="M1" s="165" t="s">
        <v>399</v>
      </c>
      <c r="N1" s="164" t="s">
        <v>286</v>
      </c>
      <c r="O1" s="165" t="s">
        <v>363</v>
      </c>
      <c r="P1" s="165" t="s">
        <v>359</v>
      </c>
      <c r="Q1" s="180" t="s">
        <v>457</v>
      </c>
      <c r="R1" s="180" t="s">
        <v>397</v>
      </c>
      <c r="S1" s="165" t="s">
        <v>364</v>
      </c>
      <c r="T1" s="165" t="s">
        <v>360</v>
      </c>
      <c r="U1" s="180" t="s">
        <v>365</v>
      </c>
      <c r="V1" s="139" t="s">
        <v>205</v>
      </c>
      <c r="Y1" s="233" t="s">
        <v>466</v>
      </c>
      <c r="Z1" s="233"/>
      <c r="AA1" s="233"/>
      <c r="AB1" s="233"/>
    </row>
    <row r="2" spans="1:31" x14ac:dyDescent="0.3">
      <c r="A2" s="108" t="s">
        <v>306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 t="s">
        <v>206</v>
      </c>
      <c r="N2" s="129"/>
      <c r="P2" s="129"/>
      <c r="Q2" s="129"/>
      <c r="R2" s="129"/>
      <c r="S2" s="129"/>
      <c r="T2" s="129"/>
      <c r="U2" s="129"/>
      <c r="V2" s="139" t="s">
        <v>437</v>
      </c>
    </row>
    <row r="3" spans="1:31" x14ac:dyDescent="0.3">
      <c r="A3" s="108" t="s">
        <v>7</v>
      </c>
      <c r="B3" s="129"/>
      <c r="C3" s="129"/>
      <c r="D3" s="129"/>
      <c r="E3" s="129"/>
      <c r="F3" s="129" t="s">
        <v>206</v>
      </c>
      <c r="G3" s="129"/>
      <c r="H3" s="129"/>
      <c r="I3" s="129"/>
      <c r="J3" s="129"/>
      <c r="K3" s="129"/>
      <c r="L3" s="129"/>
      <c r="M3" s="129"/>
      <c r="N3" s="129"/>
      <c r="O3" s="129" t="s">
        <v>205</v>
      </c>
      <c r="P3" s="129"/>
      <c r="Q3" s="129" t="s">
        <v>206</v>
      </c>
      <c r="R3" s="129"/>
      <c r="S3" s="139" t="s">
        <v>207</v>
      </c>
      <c r="T3" s="129"/>
      <c r="U3" s="129"/>
      <c r="V3" s="139" t="s">
        <v>207</v>
      </c>
      <c r="AA3" s="189" t="s">
        <v>467</v>
      </c>
      <c r="AB3" s="189" t="s">
        <v>468</v>
      </c>
      <c r="AC3" s="189" t="s">
        <v>469</v>
      </c>
      <c r="AD3" s="189" t="s">
        <v>470</v>
      </c>
    </row>
    <row r="4" spans="1:31" ht="18" x14ac:dyDescent="0.3">
      <c r="A4" s="108" t="s">
        <v>304</v>
      </c>
      <c r="B4" s="129"/>
      <c r="C4" s="129"/>
      <c r="D4" s="129"/>
      <c r="E4" s="129"/>
      <c r="F4" s="129"/>
      <c r="G4" s="129"/>
      <c r="H4" s="129"/>
      <c r="I4" s="129"/>
      <c r="J4" s="129"/>
      <c r="K4" s="109"/>
      <c r="L4" s="139" t="s">
        <v>205</v>
      </c>
      <c r="M4" s="129"/>
      <c r="N4" s="129"/>
      <c r="O4" s="109"/>
      <c r="P4" s="129"/>
      <c r="Q4" s="129"/>
      <c r="R4" s="185" t="s">
        <v>436</v>
      </c>
      <c r="S4" s="129"/>
      <c r="T4" s="129"/>
      <c r="U4" s="129" t="s">
        <v>205</v>
      </c>
      <c r="X4" s="180" t="s">
        <v>362</v>
      </c>
      <c r="Y4" s="200" t="s">
        <v>205</v>
      </c>
      <c r="Z4" s="195">
        <v>45713</v>
      </c>
      <c r="AA4" s="196" t="s">
        <v>442</v>
      </c>
      <c r="AB4" s="196" t="s">
        <v>443</v>
      </c>
      <c r="AC4" s="196" t="s">
        <v>444</v>
      </c>
      <c r="AD4" s="189" t="s">
        <v>445</v>
      </c>
    </row>
    <row r="5" spans="1:31" x14ac:dyDescent="0.3">
      <c r="A5" s="108" t="s">
        <v>13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 t="s">
        <v>205</v>
      </c>
      <c r="P5" s="129"/>
      <c r="Q5" s="129" t="s">
        <v>206</v>
      </c>
      <c r="R5" s="129"/>
      <c r="S5" s="129"/>
      <c r="T5" s="129"/>
      <c r="U5" s="130"/>
      <c r="V5" s="185" t="s">
        <v>479</v>
      </c>
      <c r="Y5" s="202" t="s">
        <v>206</v>
      </c>
      <c r="Z5" s="195">
        <v>45691</v>
      </c>
      <c r="AA5" s="189" t="s">
        <v>438</v>
      </c>
      <c r="AB5" s="189" t="s">
        <v>439</v>
      </c>
      <c r="AC5" s="189" t="s">
        <v>440</v>
      </c>
      <c r="AD5" s="189" t="s">
        <v>441</v>
      </c>
    </row>
    <row r="6" spans="1:31" x14ac:dyDescent="0.3">
      <c r="A6" s="108" t="s">
        <v>303</v>
      </c>
      <c r="B6" s="129" t="s">
        <v>206</v>
      </c>
      <c r="C6" s="129"/>
      <c r="D6" s="129"/>
      <c r="E6" s="129"/>
      <c r="F6" s="129" t="s">
        <v>205</v>
      </c>
      <c r="G6" s="129"/>
      <c r="H6" s="129"/>
      <c r="I6" s="129"/>
      <c r="J6" s="129"/>
      <c r="L6" s="129"/>
      <c r="M6" s="129"/>
      <c r="N6" s="129"/>
      <c r="O6" s="129"/>
      <c r="P6" s="129"/>
      <c r="Q6" s="129"/>
      <c r="R6" s="139" t="s">
        <v>206</v>
      </c>
      <c r="S6" s="129"/>
      <c r="T6" s="129"/>
      <c r="U6" s="131"/>
      <c r="V6" s="185" t="s">
        <v>436</v>
      </c>
    </row>
    <row r="7" spans="1:31" ht="18" x14ac:dyDescent="0.3">
      <c r="A7" s="108" t="s">
        <v>305</v>
      </c>
      <c r="B7" s="129" t="s">
        <v>206</v>
      </c>
      <c r="C7" s="129"/>
      <c r="D7" s="129"/>
      <c r="E7" s="129"/>
      <c r="F7" s="129" t="s">
        <v>205</v>
      </c>
      <c r="G7" s="129"/>
      <c r="H7" s="129"/>
      <c r="I7" s="129"/>
      <c r="J7" s="129"/>
      <c r="K7" s="129" t="s">
        <v>206</v>
      </c>
      <c r="L7" s="129"/>
      <c r="M7" s="139" t="s">
        <v>205</v>
      </c>
      <c r="N7" s="129"/>
      <c r="O7" s="129" t="s">
        <v>207</v>
      </c>
      <c r="P7" s="129"/>
      <c r="Q7" s="129"/>
      <c r="R7" s="139" t="s">
        <v>206</v>
      </c>
      <c r="S7" s="129"/>
      <c r="T7" s="129"/>
      <c r="U7" s="129"/>
      <c r="X7" s="180" t="s">
        <v>396</v>
      </c>
      <c r="Y7" s="203" t="s">
        <v>436</v>
      </c>
      <c r="Z7" s="183">
        <v>45720</v>
      </c>
      <c r="AA7" s="196" t="s">
        <v>442</v>
      </c>
      <c r="AB7" s="196" t="s">
        <v>443</v>
      </c>
      <c r="AC7" s="196" t="s">
        <v>444</v>
      </c>
      <c r="AE7" s="37" t="s">
        <v>395</v>
      </c>
    </row>
    <row r="8" spans="1:31" x14ac:dyDescent="0.3">
      <c r="A8" s="108" t="s">
        <v>312</v>
      </c>
      <c r="B8" s="129"/>
      <c r="C8" s="129"/>
      <c r="D8" s="129"/>
      <c r="E8" s="129"/>
      <c r="F8" s="129"/>
      <c r="G8" s="129"/>
      <c r="H8" s="129"/>
      <c r="I8" s="129"/>
      <c r="J8" s="129"/>
      <c r="L8" s="139" t="s">
        <v>205</v>
      </c>
      <c r="M8" s="129"/>
      <c r="N8" s="129"/>
      <c r="O8" s="129"/>
      <c r="P8" s="129"/>
      <c r="Q8" s="129"/>
      <c r="R8" s="129"/>
      <c r="S8" s="129"/>
      <c r="T8" s="129"/>
      <c r="U8" s="129"/>
      <c r="V8" s="139" t="s">
        <v>480</v>
      </c>
      <c r="Y8" s="204" t="s">
        <v>479</v>
      </c>
      <c r="Z8" s="195">
        <v>45719</v>
      </c>
      <c r="AA8" s="197" t="s">
        <v>453</v>
      </c>
      <c r="AB8" s="189" t="s">
        <v>464</v>
      </c>
      <c r="AC8" s="189" t="s">
        <v>456</v>
      </c>
      <c r="AE8" s="37" t="s">
        <v>394</v>
      </c>
    </row>
    <row r="9" spans="1:31" ht="15" x14ac:dyDescent="0.3">
      <c r="A9" s="137" t="s">
        <v>29</v>
      </c>
      <c r="B9" s="129"/>
      <c r="C9" s="129"/>
      <c r="D9" s="129"/>
      <c r="E9" s="129"/>
      <c r="F9" s="129"/>
      <c r="G9" s="129"/>
      <c r="H9" s="129"/>
      <c r="I9" s="129"/>
      <c r="J9" s="129"/>
      <c r="K9" s="129" t="s">
        <v>205</v>
      </c>
      <c r="L9" s="129"/>
      <c r="M9" s="129"/>
      <c r="N9" s="129"/>
      <c r="O9" s="109"/>
      <c r="P9" s="129"/>
      <c r="Q9" s="129"/>
      <c r="R9" s="185" t="s">
        <v>436</v>
      </c>
      <c r="S9" s="129"/>
      <c r="T9" s="129"/>
      <c r="U9" s="129"/>
      <c r="V9" s="139" t="s">
        <v>481</v>
      </c>
    </row>
    <row r="10" spans="1:31" ht="18" x14ac:dyDescent="0.3">
      <c r="A10" s="108" t="s">
        <v>235</v>
      </c>
      <c r="B10" s="129" t="s">
        <v>206</v>
      </c>
      <c r="C10" s="129"/>
      <c r="D10" s="129"/>
      <c r="E10" s="129"/>
      <c r="F10" s="129"/>
      <c r="G10" s="129"/>
      <c r="I10" s="129"/>
      <c r="J10" s="129"/>
      <c r="L10" s="109" t="s">
        <v>205</v>
      </c>
      <c r="M10" s="129" t="s">
        <v>206</v>
      </c>
      <c r="N10" s="129"/>
      <c r="O10" s="129" t="s">
        <v>206</v>
      </c>
      <c r="P10" s="129"/>
      <c r="Q10" s="129"/>
      <c r="R10" s="139" t="s">
        <v>205</v>
      </c>
      <c r="S10" s="129"/>
      <c r="T10" s="129"/>
      <c r="U10" s="129"/>
      <c r="V10" s="139" t="s">
        <v>484</v>
      </c>
      <c r="X10" s="180" t="s">
        <v>368</v>
      </c>
      <c r="Y10" s="200" t="s">
        <v>205</v>
      </c>
      <c r="Z10" s="197">
        <v>45705</v>
      </c>
      <c r="AA10" s="197" t="s">
        <v>454</v>
      </c>
      <c r="AB10" s="189" t="s">
        <v>455</v>
      </c>
      <c r="AC10" s="189" t="s">
        <v>439</v>
      </c>
      <c r="AD10" s="189" t="s">
        <v>451</v>
      </c>
    </row>
    <row r="11" spans="1:31" ht="15" x14ac:dyDescent="0.3">
      <c r="A11" s="137" t="s">
        <v>36</v>
      </c>
      <c r="B11" s="129" t="s">
        <v>205</v>
      </c>
      <c r="C11" s="139" t="s">
        <v>205</v>
      </c>
      <c r="D11" s="129" t="s">
        <v>205</v>
      </c>
      <c r="E11" s="129"/>
      <c r="F11" s="129" t="s">
        <v>206</v>
      </c>
      <c r="G11" s="129"/>
      <c r="H11" s="129" t="s">
        <v>206</v>
      </c>
      <c r="I11" s="129"/>
      <c r="J11" s="129"/>
      <c r="K11" s="129"/>
      <c r="L11" s="129"/>
      <c r="M11" s="129"/>
      <c r="N11" s="129"/>
      <c r="O11" s="129"/>
      <c r="P11" s="129"/>
      <c r="Q11" s="139" t="s">
        <v>205</v>
      </c>
      <c r="R11" s="129"/>
      <c r="S11" s="139" t="s">
        <v>206</v>
      </c>
      <c r="T11" s="129"/>
      <c r="U11" s="129"/>
      <c r="Y11" s="202" t="s">
        <v>206</v>
      </c>
      <c r="Z11" s="199">
        <v>45742</v>
      </c>
      <c r="AA11" s="197" t="s">
        <v>453</v>
      </c>
      <c r="AB11" s="196" t="s">
        <v>443</v>
      </c>
      <c r="AC11" s="196" t="s">
        <v>444</v>
      </c>
      <c r="AD11" s="189" t="s">
        <v>456</v>
      </c>
      <c r="AE11" s="201">
        <v>45742</v>
      </c>
    </row>
    <row r="12" spans="1:31" x14ac:dyDescent="0.3">
      <c r="A12" s="108" t="s">
        <v>44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39" t="s">
        <v>483</v>
      </c>
    </row>
    <row r="13" spans="1:31" ht="15.6" customHeight="1" x14ac:dyDescent="0.3">
      <c r="A13" s="108" t="s">
        <v>302</v>
      </c>
      <c r="B13" s="129" t="s">
        <v>205</v>
      </c>
      <c r="C13" s="129"/>
      <c r="D13" s="129" t="s">
        <v>206</v>
      </c>
      <c r="E13" s="129"/>
      <c r="F13" s="129"/>
      <c r="G13" s="129"/>
      <c r="H13" s="129" t="s">
        <v>206</v>
      </c>
      <c r="I13" s="129"/>
      <c r="J13" s="129"/>
      <c r="K13" s="129"/>
      <c r="M13" s="129" t="s">
        <v>206</v>
      </c>
      <c r="N13" s="129"/>
      <c r="O13" s="129"/>
      <c r="P13" s="129"/>
      <c r="Q13" s="129" t="s">
        <v>66</v>
      </c>
      <c r="R13" s="129"/>
      <c r="S13" s="139" t="s">
        <v>207</v>
      </c>
      <c r="T13" s="129"/>
      <c r="U13" s="129"/>
      <c r="V13" s="139" t="s">
        <v>482</v>
      </c>
      <c r="X13" s="180" t="s">
        <v>458</v>
      </c>
      <c r="Y13" s="200" t="s">
        <v>205</v>
      </c>
      <c r="Z13" s="199">
        <v>45715</v>
      </c>
      <c r="AA13" s="196" t="s">
        <v>442</v>
      </c>
      <c r="AB13" s="196" t="s">
        <v>443</v>
      </c>
      <c r="AC13" s="196" t="s">
        <v>444</v>
      </c>
    </row>
    <row r="14" spans="1:31" ht="15.6" customHeight="1" x14ac:dyDescent="0.3">
      <c r="A14" s="108" t="s">
        <v>301</v>
      </c>
      <c r="B14" s="129"/>
      <c r="C14" s="129"/>
      <c r="D14" s="129"/>
      <c r="E14" s="129"/>
      <c r="F14" s="129" t="s">
        <v>205</v>
      </c>
      <c r="G14" s="129"/>
      <c r="H14" s="109"/>
      <c r="I14" s="129"/>
      <c r="J14" s="129"/>
      <c r="K14" s="129"/>
      <c r="L14" s="129"/>
      <c r="M14" s="129"/>
      <c r="N14" s="129"/>
      <c r="O14" s="139"/>
      <c r="P14" s="129"/>
      <c r="Q14" s="129"/>
      <c r="R14" s="139" t="s">
        <v>206</v>
      </c>
      <c r="S14" s="129"/>
      <c r="T14" s="129"/>
      <c r="U14" s="129"/>
      <c r="V14" s="139" t="s">
        <v>485</v>
      </c>
      <c r="Y14" s="202" t="s">
        <v>206</v>
      </c>
      <c r="Z14" s="195">
        <v>45712</v>
      </c>
      <c r="AA14" s="189" t="s">
        <v>446</v>
      </c>
      <c r="AB14" s="206" t="s">
        <v>449</v>
      </c>
      <c r="AC14" s="189" t="s">
        <v>448</v>
      </c>
    </row>
    <row r="15" spans="1:31" x14ac:dyDescent="0.3">
      <c r="A15" s="108" t="s">
        <v>201</v>
      </c>
      <c r="B15" s="129"/>
      <c r="C15" s="129" t="s">
        <v>206</v>
      </c>
      <c r="D15" s="129"/>
      <c r="E15" s="129"/>
      <c r="F15" s="129" t="s">
        <v>206</v>
      </c>
      <c r="G15" s="129"/>
      <c r="H15" s="129" t="s">
        <v>205</v>
      </c>
      <c r="I15" s="129"/>
      <c r="J15" s="129"/>
      <c r="K15" s="129"/>
      <c r="L15" s="129"/>
      <c r="N15" s="129"/>
      <c r="O15" s="129"/>
      <c r="P15" s="129"/>
      <c r="Q15" s="129"/>
      <c r="R15" s="129"/>
      <c r="S15" s="139" t="s">
        <v>205</v>
      </c>
      <c r="T15" s="129"/>
      <c r="U15" s="129"/>
    </row>
    <row r="16" spans="1:31" ht="18" x14ac:dyDescent="0.3">
      <c r="A16" s="108" t="s">
        <v>272</v>
      </c>
      <c r="B16" s="129"/>
      <c r="C16" s="129"/>
      <c r="D16" s="129"/>
      <c r="E16" s="129"/>
      <c r="F16" s="129"/>
      <c r="G16" s="129"/>
      <c r="H16" s="129" t="s">
        <v>206</v>
      </c>
      <c r="I16" s="129"/>
      <c r="J16" s="129"/>
      <c r="K16" s="129"/>
      <c r="L16" s="139" t="s">
        <v>205</v>
      </c>
      <c r="M16" s="129"/>
      <c r="N16" s="129"/>
      <c r="O16" s="139" t="s">
        <v>205</v>
      </c>
      <c r="P16" s="129"/>
      <c r="Q16" s="129"/>
      <c r="R16" s="129"/>
      <c r="S16" s="129"/>
      <c r="T16" s="129"/>
      <c r="U16" s="129"/>
      <c r="X16" s="180" t="s">
        <v>397</v>
      </c>
      <c r="Y16" s="139" t="s">
        <v>205</v>
      </c>
      <c r="Z16" s="195">
        <v>45727</v>
      </c>
      <c r="AA16" s="189" t="s">
        <v>446</v>
      </c>
      <c r="AB16" s="189" t="s">
        <v>439</v>
      </c>
      <c r="AC16" s="189" t="s">
        <v>441</v>
      </c>
    </row>
    <row r="17" spans="1:29" x14ac:dyDescent="0.3">
      <c r="A17" s="108" t="s">
        <v>202</v>
      </c>
      <c r="B17" s="129" t="s">
        <v>205</v>
      </c>
      <c r="C17" s="139" t="s">
        <v>205</v>
      </c>
      <c r="D17" s="129" t="s">
        <v>205</v>
      </c>
      <c r="E17" s="129"/>
      <c r="F17" s="129" t="s">
        <v>207</v>
      </c>
      <c r="G17" s="129"/>
      <c r="H17" s="129" t="s">
        <v>205</v>
      </c>
      <c r="I17" s="129"/>
      <c r="J17" s="129"/>
      <c r="K17" s="109"/>
      <c r="L17" s="129" t="s">
        <v>206</v>
      </c>
      <c r="M17" s="129"/>
      <c r="N17" s="129"/>
      <c r="O17" s="109"/>
      <c r="P17" s="129"/>
      <c r="Q17" s="139" t="s">
        <v>205</v>
      </c>
      <c r="R17" s="129"/>
      <c r="S17" s="139" t="s">
        <v>206</v>
      </c>
      <c r="T17" s="129"/>
      <c r="U17" s="129"/>
      <c r="Y17" s="109" t="s">
        <v>206</v>
      </c>
      <c r="Z17" s="195">
        <v>45723</v>
      </c>
      <c r="AA17" s="189" t="s">
        <v>438</v>
      </c>
      <c r="AB17" s="189" t="s">
        <v>452</v>
      </c>
      <c r="AC17" s="189" t="s">
        <v>440</v>
      </c>
    </row>
    <row r="18" spans="1:29" x14ac:dyDescent="0.3">
      <c r="A18" s="108" t="s">
        <v>51</v>
      </c>
      <c r="B18" s="129" t="s">
        <v>206</v>
      </c>
      <c r="C18" s="129"/>
      <c r="D18" s="129"/>
      <c r="E18" s="129"/>
      <c r="F18" s="129"/>
      <c r="G18" s="129"/>
      <c r="H18" s="129"/>
      <c r="I18" s="129"/>
      <c r="J18" s="129"/>
      <c r="K18" s="129" t="s">
        <v>205</v>
      </c>
      <c r="M18" s="139" t="s">
        <v>205</v>
      </c>
      <c r="N18" s="129"/>
      <c r="O18" s="129" t="s">
        <v>206</v>
      </c>
      <c r="P18" s="129"/>
      <c r="Q18" s="129"/>
      <c r="R18" s="139" t="s">
        <v>205</v>
      </c>
      <c r="S18" s="139" t="s">
        <v>205</v>
      </c>
      <c r="T18" s="129"/>
      <c r="U18" s="159" t="s">
        <v>205</v>
      </c>
      <c r="Y18" s="109" t="s">
        <v>436</v>
      </c>
      <c r="Z18" s="198">
        <v>45735</v>
      </c>
      <c r="AA18" s="206" t="s">
        <v>487</v>
      </c>
      <c r="AB18" s="189" t="s">
        <v>450</v>
      </c>
      <c r="AC18" s="189" t="s">
        <v>451</v>
      </c>
    </row>
    <row r="19" spans="1:29" x14ac:dyDescent="0.3">
      <c r="A19" s="108" t="s">
        <v>311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9" x14ac:dyDescent="0.3">
      <c r="A20" s="108" t="s">
        <v>203</v>
      </c>
      <c r="B20" s="129" t="s">
        <v>205</v>
      </c>
      <c r="C20" s="139" t="s">
        <v>205</v>
      </c>
      <c r="D20" s="129" t="s">
        <v>205</v>
      </c>
      <c r="E20" s="129"/>
      <c r="F20" s="129" t="s">
        <v>207</v>
      </c>
      <c r="G20" s="129"/>
      <c r="H20" s="129" t="s">
        <v>205</v>
      </c>
      <c r="I20" s="129"/>
      <c r="J20" s="129"/>
      <c r="K20" s="129"/>
      <c r="L20" s="129" t="s">
        <v>206</v>
      </c>
      <c r="M20" s="129"/>
      <c r="N20" s="129"/>
      <c r="O20" s="129"/>
      <c r="P20" s="129"/>
      <c r="Q20" s="139" t="s">
        <v>205</v>
      </c>
      <c r="R20" s="129"/>
      <c r="S20" s="139" t="s">
        <v>206</v>
      </c>
      <c r="T20" s="129"/>
      <c r="U20" s="129" t="s">
        <v>205</v>
      </c>
    </row>
    <row r="21" spans="1:29" x14ac:dyDescent="0.3">
      <c r="A21" s="108" t="s">
        <v>100</v>
      </c>
      <c r="B21" s="129"/>
      <c r="C21" s="129"/>
      <c r="D21" s="129" t="s">
        <v>206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39"/>
      <c r="S21" s="129"/>
      <c r="T21" s="129"/>
      <c r="U21" s="129"/>
    </row>
    <row r="22" spans="1:29" x14ac:dyDescent="0.3">
      <c r="A22" s="108" t="s">
        <v>101</v>
      </c>
      <c r="B22" s="129"/>
      <c r="C22" s="129" t="s">
        <v>206</v>
      </c>
      <c r="D22" s="129"/>
      <c r="E22" s="129"/>
      <c r="G22" s="129"/>
      <c r="H22" s="129" t="s">
        <v>206</v>
      </c>
      <c r="I22" s="129"/>
      <c r="J22" s="129"/>
      <c r="K22" s="129" t="s">
        <v>206</v>
      </c>
      <c r="L22" s="129" t="s">
        <v>206</v>
      </c>
      <c r="N22" s="129"/>
      <c r="O22" s="129"/>
      <c r="P22" s="129"/>
      <c r="Q22" s="129"/>
      <c r="R22" s="129"/>
      <c r="S22" s="129"/>
      <c r="T22" s="129"/>
      <c r="U22" s="129"/>
    </row>
    <row r="23" spans="1:29" ht="15" x14ac:dyDescent="0.3">
      <c r="A23" s="137" t="s">
        <v>65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</row>
    <row r="24" spans="1:29" ht="15" x14ac:dyDescent="0.3">
      <c r="A24" s="138" t="s">
        <v>77</v>
      </c>
      <c r="B24" s="129"/>
      <c r="C24" s="129" t="s">
        <v>206</v>
      </c>
      <c r="E24" s="129"/>
      <c r="F24" s="158" t="s">
        <v>207</v>
      </c>
      <c r="G24" s="129"/>
      <c r="H24" s="139" t="s">
        <v>205</v>
      </c>
      <c r="I24" s="129"/>
      <c r="J24" s="129"/>
      <c r="L24" s="129" t="s">
        <v>206</v>
      </c>
      <c r="M24" s="129"/>
      <c r="N24" s="129"/>
      <c r="O24" s="129"/>
      <c r="P24" s="129"/>
      <c r="Q24" s="129"/>
      <c r="S24" s="139" t="s">
        <v>205</v>
      </c>
      <c r="T24" s="129"/>
      <c r="U24" s="129" t="s">
        <v>205</v>
      </c>
      <c r="V24" s="36" t="s">
        <v>388</v>
      </c>
    </row>
    <row r="25" spans="1:29" ht="15" x14ac:dyDescent="0.3">
      <c r="A25" s="138" t="s">
        <v>281</v>
      </c>
      <c r="B25" s="129"/>
      <c r="C25" s="139"/>
      <c r="D25" s="129"/>
      <c r="E25" s="129"/>
      <c r="F25" s="129"/>
      <c r="G25" s="129"/>
      <c r="H25" s="129"/>
      <c r="I25" s="129"/>
      <c r="J25" s="129"/>
      <c r="K25" s="129" t="s">
        <v>206</v>
      </c>
      <c r="L25" s="129"/>
      <c r="M25" s="129"/>
      <c r="N25" s="129"/>
      <c r="O25" s="129" t="s">
        <v>206</v>
      </c>
      <c r="P25" s="129"/>
      <c r="Q25" s="129"/>
      <c r="R25" s="185" t="s">
        <v>436</v>
      </c>
      <c r="S25" s="139" t="s">
        <v>207</v>
      </c>
      <c r="T25" s="129"/>
      <c r="U25" s="129"/>
    </row>
    <row r="26" spans="1:29" ht="15" x14ac:dyDescent="0.3">
      <c r="A26" s="138" t="s">
        <v>88</v>
      </c>
      <c r="B26" s="129"/>
      <c r="C26" s="139"/>
      <c r="D26" s="129" t="s">
        <v>206</v>
      </c>
      <c r="E26" s="129"/>
      <c r="F26" s="129"/>
      <c r="G26" s="129"/>
      <c r="H26" s="129"/>
      <c r="I26" s="129"/>
      <c r="J26" s="129"/>
      <c r="K26" s="129" t="s">
        <v>205</v>
      </c>
      <c r="L26" s="129"/>
      <c r="M26" s="139" t="s">
        <v>205</v>
      </c>
      <c r="N26" s="129"/>
      <c r="O26" s="129"/>
      <c r="P26" s="129"/>
      <c r="Q26" s="129" t="s">
        <v>206</v>
      </c>
      <c r="R26" s="139" t="s">
        <v>205</v>
      </c>
      <c r="S26" s="129"/>
      <c r="T26" s="129"/>
      <c r="U26" s="129"/>
    </row>
    <row r="27" spans="1:29" ht="8.4" customHeight="1" x14ac:dyDescent="0.3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5"/>
      <c r="T27" s="144"/>
      <c r="U27" s="144"/>
    </row>
    <row r="28" spans="1:29" x14ac:dyDescent="0.3">
      <c r="A28" s="110"/>
      <c r="B28" s="139" t="s">
        <v>205</v>
      </c>
      <c r="C28" s="139" t="s">
        <v>205</v>
      </c>
      <c r="D28" s="136"/>
      <c r="E28" s="136"/>
      <c r="F28" s="136"/>
      <c r="G28" s="136"/>
      <c r="H28" s="136"/>
      <c r="I28" s="136"/>
      <c r="J28" s="136"/>
      <c r="K28" s="136"/>
      <c r="L28" s="109" t="s">
        <v>205</v>
      </c>
      <c r="M28" s="136"/>
      <c r="N28" s="136"/>
      <c r="O28" s="139" t="s">
        <v>205</v>
      </c>
      <c r="P28" s="136"/>
      <c r="Q28" s="139" t="s">
        <v>205</v>
      </c>
      <c r="R28" s="139" t="s">
        <v>205</v>
      </c>
      <c r="S28" s="142">
        <v>45525</v>
      </c>
      <c r="T28" s="136"/>
      <c r="U28" s="139" t="s">
        <v>205</v>
      </c>
    </row>
    <row r="29" spans="1:29" x14ac:dyDescent="0.3">
      <c r="A29" s="110"/>
      <c r="B29" s="139" t="s">
        <v>206</v>
      </c>
      <c r="C29" s="139" t="s">
        <v>206</v>
      </c>
      <c r="D29" s="136"/>
      <c r="E29" s="136"/>
      <c r="F29" s="136"/>
      <c r="G29" s="136"/>
      <c r="H29" s="136"/>
      <c r="I29" s="136"/>
      <c r="J29" s="136"/>
      <c r="K29" s="136"/>
      <c r="L29" s="109" t="s">
        <v>206</v>
      </c>
      <c r="M29" s="136"/>
      <c r="N29" s="136"/>
      <c r="O29" s="139" t="s">
        <v>206</v>
      </c>
      <c r="P29" s="136"/>
      <c r="Q29" s="139" t="s">
        <v>206</v>
      </c>
      <c r="R29" s="139" t="s">
        <v>206</v>
      </c>
      <c r="S29" s="136"/>
      <c r="T29" s="136"/>
      <c r="U29" s="136"/>
    </row>
    <row r="30" spans="1:29" x14ac:dyDescent="0.3">
      <c r="A30" s="110"/>
      <c r="C30" s="111"/>
      <c r="D30" s="111"/>
      <c r="E30" s="111"/>
      <c r="F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85" t="s">
        <v>435</v>
      </c>
      <c r="S30" s="136"/>
      <c r="T30" s="111"/>
      <c r="U30" s="111"/>
    </row>
    <row r="31" spans="1:29" x14ac:dyDescent="0.3">
      <c r="A31" s="108" t="s">
        <v>287</v>
      </c>
      <c r="B31" s="183">
        <v>45713</v>
      </c>
      <c r="C31" s="183">
        <v>45713</v>
      </c>
      <c r="D31" s="183">
        <v>45586</v>
      </c>
      <c r="E31" s="183"/>
      <c r="F31" s="183">
        <v>45600</v>
      </c>
      <c r="G31" s="160"/>
      <c r="H31" s="183">
        <v>45582</v>
      </c>
      <c r="I31" s="183"/>
      <c r="J31" s="183"/>
      <c r="K31" s="183">
        <v>45617</v>
      </c>
      <c r="L31" s="183">
        <v>45705</v>
      </c>
      <c r="M31" s="183">
        <v>45617</v>
      </c>
      <c r="N31" s="183"/>
      <c r="O31" s="183">
        <v>45580</v>
      </c>
      <c r="P31" s="183"/>
      <c r="Q31" s="183" t="s">
        <v>434</v>
      </c>
      <c r="R31" s="183">
        <v>45727</v>
      </c>
      <c r="S31" s="160">
        <v>45525</v>
      </c>
      <c r="T31" s="160"/>
      <c r="U31" s="160">
        <v>45608</v>
      </c>
    </row>
    <row r="32" spans="1:29" x14ac:dyDescent="0.3">
      <c r="A32" s="163" t="s">
        <v>288</v>
      </c>
      <c r="B32" s="184">
        <v>45691</v>
      </c>
      <c r="C32" s="184">
        <v>45719</v>
      </c>
      <c r="D32" s="184">
        <v>45602</v>
      </c>
      <c r="E32" s="148"/>
      <c r="F32" s="184">
        <v>45621</v>
      </c>
      <c r="G32" s="148"/>
      <c r="H32" s="184">
        <v>45615</v>
      </c>
      <c r="I32" s="148"/>
      <c r="J32" s="148"/>
      <c r="K32" s="184">
        <v>45587</v>
      </c>
      <c r="L32" s="205">
        <v>45742</v>
      </c>
      <c r="M32" s="148"/>
      <c r="N32" s="148"/>
      <c r="O32" s="184">
        <v>45589</v>
      </c>
      <c r="P32" s="148"/>
      <c r="Q32" s="184" t="s">
        <v>433</v>
      </c>
      <c r="R32" s="184">
        <v>45723</v>
      </c>
      <c r="S32" s="148">
        <v>45525</v>
      </c>
      <c r="T32" s="148"/>
      <c r="U32" s="148"/>
    </row>
    <row r="33" spans="1:21" x14ac:dyDescent="0.3">
      <c r="A33" s="161" t="s">
        <v>432</v>
      </c>
      <c r="B33" s="148"/>
      <c r="C33" s="148"/>
      <c r="D33" s="148"/>
      <c r="E33" s="148"/>
      <c r="F33" s="162">
        <v>45575</v>
      </c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82">
        <v>45735</v>
      </c>
      <c r="S33" s="148">
        <v>45524</v>
      </c>
      <c r="T33" s="148"/>
      <c r="U33" s="148"/>
    </row>
    <row r="34" spans="1:21" x14ac:dyDescent="0.3">
      <c r="A34" s="147" t="s">
        <v>208</v>
      </c>
      <c r="B34" s="111"/>
      <c r="C34" s="150">
        <v>45658</v>
      </c>
      <c r="D34" s="111">
        <v>45557</v>
      </c>
      <c r="E34" s="111"/>
      <c r="F34" s="151">
        <v>45546</v>
      </c>
      <c r="G34" s="150"/>
      <c r="H34" s="151">
        <v>45532</v>
      </c>
      <c r="I34" s="150"/>
      <c r="J34" s="150"/>
      <c r="K34" s="151">
        <v>45550</v>
      </c>
      <c r="L34" s="150">
        <v>45655</v>
      </c>
      <c r="M34" s="150"/>
      <c r="N34" s="150"/>
      <c r="O34" s="151">
        <v>45557</v>
      </c>
      <c r="P34" s="150"/>
      <c r="Q34" s="150">
        <v>45641</v>
      </c>
      <c r="R34" s="150">
        <v>45641</v>
      </c>
      <c r="S34" s="150">
        <v>45505</v>
      </c>
      <c r="T34" s="150">
        <v>45556</v>
      </c>
      <c r="U34" s="151">
        <v>45556</v>
      </c>
    </row>
    <row r="35" spans="1:21" x14ac:dyDescent="0.3">
      <c r="A35" s="146" t="s">
        <v>209</v>
      </c>
      <c r="B35" s="111"/>
      <c r="C35" s="111">
        <v>45631</v>
      </c>
      <c r="D35" s="111">
        <v>45543</v>
      </c>
      <c r="E35" s="111"/>
      <c r="F35" s="111">
        <v>45543</v>
      </c>
      <c r="G35" s="111"/>
      <c r="H35" s="111">
        <v>45524</v>
      </c>
      <c r="I35" s="111"/>
      <c r="J35" s="111"/>
      <c r="K35" s="111">
        <v>45543</v>
      </c>
      <c r="L35" s="111">
        <v>45631</v>
      </c>
      <c r="M35" s="111"/>
      <c r="N35" s="111"/>
      <c r="O35" s="111">
        <v>45549</v>
      </c>
      <c r="P35" s="111"/>
      <c r="Q35" s="111">
        <v>45631</v>
      </c>
      <c r="R35" s="111">
        <v>45630</v>
      </c>
      <c r="S35" s="111"/>
      <c r="T35" s="111"/>
      <c r="U35" s="111">
        <v>45549</v>
      </c>
    </row>
    <row r="36" spans="1:21" x14ac:dyDescent="0.3">
      <c r="A36" s="112" t="s">
        <v>210</v>
      </c>
      <c r="B36" s="149">
        <v>45664</v>
      </c>
      <c r="C36" s="111">
        <v>45689</v>
      </c>
      <c r="D36" s="111">
        <v>45579</v>
      </c>
      <c r="E36" s="111"/>
      <c r="F36" s="111">
        <v>45566</v>
      </c>
      <c r="G36" s="111"/>
      <c r="H36" s="111">
        <v>45550</v>
      </c>
      <c r="J36" s="111"/>
      <c r="K36" s="111">
        <v>45575</v>
      </c>
      <c r="L36" s="111">
        <v>45680</v>
      </c>
      <c r="M36" s="111"/>
      <c r="N36" s="111"/>
      <c r="O36" s="111">
        <v>45580</v>
      </c>
      <c r="P36" s="111"/>
      <c r="Q36" s="111"/>
      <c r="R36" s="111">
        <v>45664</v>
      </c>
      <c r="S36" s="111"/>
      <c r="T36" s="111">
        <v>45579</v>
      </c>
      <c r="U36" s="111"/>
    </row>
    <row r="38" spans="1:21" x14ac:dyDescent="0.3">
      <c r="C38" s="36" t="s">
        <v>394</v>
      </c>
      <c r="E38" s="113"/>
      <c r="H38" s="36">
        <v>14</v>
      </c>
      <c r="I38" s="36">
        <v>14</v>
      </c>
      <c r="K38" s="36" t="s">
        <v>394</v>
      </c>
      <c r="O38" s="36" t="s">
        <v>394</v>
      </c>
      <c r="P38" s="36">
        <v>23</v>
      </c>
      <c r="Q38" s="36">
        <v>14</v>
      </c>
      <c r="R38" s="36" t="s">
        <v>394</v>
      </c>
      <c r="S38" s="36" t="s">
        <v>366</v>
      </c>
      <c r="T38" s="36">
        <v>14</v>
      </c>
      <c r="U38" s="36">
        <v>14</v>
      </c>
    </row>
    <row r="39" spans="1:21" x14ac:dyDescent="0.3">
      <c r="C39" s="36" t="s">
        <v>395</v>
      </c>
      <c r="H39" s="36">
        <v>16</v>
      </c>
      <c r="I39" s="36">
        <v>16</v>
      </c>
      <c r="K39" s="36" t="s">
        <v>395</v>
      </c>
      <c r="O39" s="36" t="s">
        <v>395</v>
      </c>
      <c r="P39" s="36">
        <v>26</v>
      </c>
      <c r="Q39" s="36">
        <v>16</v>
      </c>
      <c r="T39" s="36">
        <v>16</v>
      </c>
      <c r="U39" s="36">
        <v>16</v>
      </c>
    </row>
    <row r="40" spans="1:21" x14ac:dyDescent="0.3">
      <c r="C40" s="36">
        <v>20</v>
      </c>
      <c r="H40" s="36">
        <v>20</v>
      </c>
      <c r="I40" s="36">
        <v>20</v>
      </c>
      <c r="P40" s="36">
        <v>48</v>
      </c>
      <c r="Q40" s="36">
        <v>20</v>
      </c>
      <c r="T40" s="36">
        <v>20</v>
      </c>
      <c r="U40" s="36">
        <v>20</v>
      </c>
    </row>
    <row r="41" spans="1:21" x14ac:dyDescent="0.3">
      <c r="A41" s="112" t="s">
        <v>211</v>
      </c>
      <c r="C41" s="36">
        <v>30</v>
      </c>
      <c r="H41" s="36">
        <v>30</v>
      </c>
      <c r="I41" s="36">
        <v>30</v>
      </c>
      <c r="P41" s="36" t="s">
        <v>289</v>
      </c>
      <c r="Q41" s="36">
        <v>30</v>
      </c>
      <c r="T41" s="36">
        <v>30</v>
      </c>
      <c r="U41" s="36">
        <v>30</v>
      </c>
    </row>
    <row r="42" spans="1:21" ht="14.4" x14ac:dyDescent="0.3">
      <c r="A42" t="s">
        <v>212</v>
      </c>
    </row>
    <row r="43" spans="1:21" ht="14.4" x14ac:dyDescent="0.3">
      <c r="A43" t="s">
        <v>213</v>
      </c>
    </row>
    <row r="44" spans="1:21" ht="14.4" x14ac:dyDescent="0.3">
      <c r="A44"/>
    </row>
    <row r="45" spans="1:21" x14ac:dyDescent="0.3">
      <c r="A45" s="112" t="s">
        <v>214</v>
      </c>
    </row>
    <row r="46" spans="1:21" x14ac:dyDescent="0.3">
      <c r="A46" s="112" t="s">
        <v>215</v>
      </c>
      <c r="B46" s="36" t="s">
        <v>216</v>
      </c>
    </row>
    <row r="47" spans="1:21" ht="14.4" x14ac:dyDescent="0.3">
      <c r="A47" t="s">
        <v>217</v>
      </c>
    </row>
    <row r="48" spans="1:21" ht="14.4" x14ac:dyDescent="0.3">
      <c r="A48" t="s">
        <v>218</v>
      </c>
    </row>
    <row r="49" spans="1:1" ht="14.4" x14ac:dyDescent="0.3">
      <c r="A49" t="s">
        <v>219</v>
      </c>
    </row>
    <row r="50" spans="1:1" ht="14.4" x14ac:dyDescent="0.3">
      <c r="A50" t="s">
        <v>220</v>
      </c>
    </row>
    <row r="51" spans="1:1" ht="14.4" x14ac:dyDescent="0.3">
      <c r="A51" t="s">
        <v>221</v>
      </c>
    </row>
    <row r="52" spans="1:1" x14ac:dyDescent="0.3">
      <c r="A52" s="112" t="s">
        <v>222</v>
      </c>
    </row>
    <row r="53" spans="1:1" ht="14.4" x14ac:dyDescent="0.3">
      <c r="A53" t="s">
        <v>223</v>
      </c>
    </row>
  </sheetData>
  <mergeCells count="1">
    <mergeCell ref="Y1:AB1"/>
  </mergeCells>
  <phoneticPr fontId="40" type="noConversion"/>
  <conditionalFormatting sqref="A24:C24">
    <cfRule type="containsText" dxfId="71" priority="20" operator="containsText" text="AB3">
      <formula>NOT(ISERROR(SEARCH("AB3",A24)))</formula>
    </cfRule>
    <cfRule type="containsText" dxfId="70" priority="21" operator="containsText" text="AB2">
      <formula>NOT(ISERROR(SEARCH("AB2",A24)))</formula>
    </cfRule>
    <cfRule type="containsText" dxfId="69" priority="22" operator="containsText" text="AB1">
      <formula>NOT(ISERROR(SEARCH("AB1",A24)))</formula>
    </cfRule>
  </conditionalFormatting>
  <conditionalFormatting sqref="A22:E22">
    <cfRule type="containsText" dxfId="68" priority="17" operator="containsText" text="AB3">
      <formula>NOT(ISERROR(SEARCH("AB3",A22)))</formula>
    </cfRule>
    <cfRule type="containsText" dxfId="67" priority="18" operator="containsText" text="AB2">
      <formula>NOT(ISERROR(SEARCH("AB2",A22)))</formula>
    </cfRule>
    <cfRule type="containsText" dxfId="66" priority="19" operator="containsText" text="AB1">
      <formula>NOT(ISERROR(SEARCH("AB1",A22)))</formula>
    </cfRule>
  </conditionalFormatting>
  <conditionalFormatting sqref="A15:L15">
    <cfRule type="containsText" dxfId="65" priority="23" operator="containsText" text="AB3">
      <formula>NOT(ISERROR(SEARCH("AB3",A15)))</formula>
    </cfRule>
    <cfRule type="containsText" dxfId="64" priority="24" operator="containsText" text="AB2">
      <formula>NOT(ISERROR(SEARCH("AB2",A15)))</formula>
    </cfRule>
    <cfRule type="containsText" dxfId="63" priority="25" operator="containsText" text="AB1">
      <formula>NOT(ISERROR(SEARCH("AB1",A15)))</formula>
    </cfRule>
  </conditionalFormatting>
  <conditionalFormatting sqref="A9:P9 A10:G10 I10:J10 L10:P10 L16:L17 A16:K18 M16:P18 A19:P20 A21:K21 M21:P21 G22:L22 L24:P24">
    <cfRule type="containsText" dxfId="62" priority="153" operator="containsText" text="AB2">
      <formula>NOT(ISERROR(SEARCH("AB2",A9)))</formula>
    </cfRule>
    <cfRule type="containsText" dxfId="61" priority="154" operator="containsText" text="AB1">
      <formula>NOT(ISERROR(SEARCH("AB1",A9)))</formula>
    </cfRule>
  </conditionalFormatting>
  <conditionalFormatting sqref="A19:P20 L16:L17 L10:P10 A9:P9 A10:G10 I10:J10 A16:K18 M16:P18 A21:K21 M21:P21 G22:L22 L24:P24">
    <cfRule type="containsText" dxfId="60" priority="152" operator="containsText" text="AB3">
      <formula>NOT(ISERROR(SEARCH("AB3",A9)))</formula>
    </cfRule>
  </conditionalFormatting>
  <conditionalFormatting sqref="A1:Q1 Q1:V2 A2:N2 P2 V3 A6:J8 K7 N15:P15 N22:P22 A23:P23 E24:J24 A25:P25 B36">
    <cfRule type="containsText" dxfId="59" priority="177" operator="containsText" text="AB1">
      <formula>NOT(ISERROR(SEARCH("AB1",A1)))</formula>
    </cfRule>
    <cfRule type="containsText" dxfId="58" priority="176" operator="containsText" text="AB2">
      <formula>NOT(ISERROR(SEARCH("AB2",A1)))</formula>
    </cfRule>
    <cfRule type="containsText" dxfId="57" priority="175" operator="containsText" text="AB3">
      <formula>NOT(ISERROR(SEARCH("AB3",A1)))</formula>
    </cfRule>
  </conditionalFormatting>
  <conditionalFormatting sqref="A3:U5 V5:V6 L6:U8 V9 Q9:U14 A11:P12 V12:V14 A13:K13 M13:P13 A14:P14 Q15:V23">
    <cfRule type="containsText" dxfId="56" priority="35" operator="containsText" text="AB3">
      <formula>NOT(ISERROR(SEARCH("AB3",A3)))</formula>
    </cfRule>
    <cfRule type="containsText" dxfId="55" priority="36" operator="containsText" text="AB2">
      <formula>NOT(ISERROR(SEARCH("AB2",A3)))</formula>
    </cfRule>
    <cfRule type="containsText" dxfId="54" priority="37" operator="containsText" text="AB1">
      <formula>NOT(ISERROR(SEARCH("AB1",A3)))</formula>
    </cfRule>
  </conditionalFormatting>
  <conditionalFormatting sqref="A4:U14 V8:V10 A1:V3 V5:V6 V12:V14 A15:V1048576">
    <cfRule type="containsText" dxfId="53" priority="10" operator="containsText" text="AB LR">
      <formula>NOT(ISERROR(SEARCH("AB LR",A1)))</formula>
    </cfRule>
  </conditionalFormatting>
  <conditionalFormatting sqref="A26:V29">
    <cfRule type="containsText" dxfId="52" priority="31" operator="containsText" text="AB1">
      <formula>NOT(ISERROR(SEARCH("AB1",A26)))</formula>
    </cfRule>
    <cfRule type="containsText" dxfId="51" priority="29" operator="containsText" text="AB3">
      <formula>NOT(ISERROR(SEARCH("AB3",A26)))</formula>
    </cfRule>
    <cfRule type="containsText" dxfId="50" priority="30" operator="containsText" text="AB2">
      <formula>NOT(ISERROR(SEARCH("AB2",A26)))</formula>
    </cfRule>
  </conditionalFormatting>
  <conditionalFormatting sqref="B35:U35">
    <cfRule type="cellIs" dxfId="49" priority="174" operator="notEqual">
      <formula>0</formula>
    </cfRule>
    <cfRule type="cellIs" dxfId="48" priority="173" operator="equal">
      <formula>0</formula>
    </cfRule>
  </conditionalFormatting>
  <conditionalFormatting sqref="B31:V32">
    <cfRule type="containsText" dxfId="47" priority="13" operator="containsText" text="AB1">
      <formula>NOT(ISERROR(SEARCH("AB1",B31)))</formula>
    </cfRule>
    <cfRule type="containsText" dxfId="46" priority="12" operator="containsText" text="AB2">
      <formula>NOT(ISERROR(SEARCH("AB2",B31)))</formula>
    </cfRule>
    <cfRule type="containsText" dxfId="45" priority="11" operator="containsText" text="AB3">
      <formula>NOT(ISERROR(SEARCH("AB3",B31)))</formula>
    </cfRule>
  </conditionalFormatting>
  <conditionalFormatting sqref="C30:V30">
    <cfRule type="containsText" dxfId="44" priority="151" operator="containsText" text="AB1">
      <formula>NOT(ISERROR(SEARCH("AB1",C30)))</formula>
    </cfRule>
    <cfRule type="containsText" dxfId="43" priority="150" operator="containsText" text="AB2">
      <formula>NOT(ISERROR(SEARCH("AB2",C30)))</formula>
    </cfRule>
    <cfRule type="containsText" dxfId="42" priority="149" operator="containsText" text="AB3">
      <formula>NOT(ISERROR(SEARCH("AB3",C30)))</formula>
    </cfRule>
  </conditionalFormatting>
  <conditionalFormatting sqref="L10">
    <cfRule type="containsText" dxfId="41" priority="26" operator="containsText" text="AB3">
      <formula>NOT(ISERROR(SEARCH("AB3",L10)))</formula>
    </cfRule>
    <cfRule type="containsText" dxfId="40" priority="28" operator="containsText" text="AB1">
      <formula>NOT(ISERROR(SEARCH("AB1",L10)))</formula>
    </cfRule>
    <cfRule type="containsText" dxfId="39" priority="27" operator="containsText" text="AB2">
      <formula>NOT(ISERROR(SEARCH("AB2",L10)))</formula>
    </cfRule>
  </conditionalFormatting>
  <conditionalFormatting sqref="L16">
    <cfRule type="containsText" dxfId="38" priority="34" operator="containsText" text="AB1">
      <formula>NOT(ISERROR(SEARCH("AB1",L16)))</formula>
    </cfRule>
    <cfRule type="containsText" dxfId="37" priority="33" operator="containsText" text="AB2">
      <formula>NOT(ISERROR(SEARCH("AB2",L16)))</formula>
    </cfRule>
    <cfRule type="containsText" dxfId="36" priority="32" operator="containsText" text="AB3">
      <formula>NOT(ISERROR(SEARCH("AB3",L16)))</formula>
    </cfRule>
  </conditionalFormatting>
  <conditionalFormatting sqref="L20:L21">
    <cfRule type="containsText" dxfId="35" priority="60" operator="containsText" text="AB2">
      <formula>NOT(ISERROR(SEARCH("AB2",L20)))</formula>
    </cfRule>
    <cfRule type="containsText" dxfId="34" priority="61" operator="containsText" text="AB1">
      <formula>NOT(ISERROR(SEARCH("AB1",L20)))</formula>
    </cfRule>
    <cfRule type="containsText" dxfId="33" priority="59" operator="containsText" text="AB3">
      <formula>NOT(ISERROR(SEARCH("AB3",L20)))</formula>
    </cfRule>
  </conditionalFormatting>
  <conditionalFormatting sqref="O14">
    <cfRule type="containsText" dxfId="32" priority="4" operator="containsText" text="AB3">
      <formula>NOT(ISERROR(SEARCH("AB3",O14)))</formula>
    </cfRule>
    <cfRule type="containsText" dxfId="31" priority="5" operator="containsText" text="AB2">
      <formula>NOT(ISERROR(SEARCH("AB2",O14)))</formula>
    </cfRule>
    <cfRule type="containsText" dxfId="30" priority="6" operator="containsText" text="AB1">
      <formula>NOT(ISERROR(SEARCH("AB1",O14)))</formula>
    </cfRule>
  </conditionalFormatting>
  <conditionalFormatting sqref="Q24:Q25 S24:V25 A30:A32 A33:V33">
    <cfRule type="containsText" dxfId="29" priority="157" operator="containsText" text="AB1">
      <formula>NOT(ISERROR(SEARCH("AB1",A24)))</formula>
    </cfRule>
    <cfRule type="containsText" dxfId="28" priority="156" operator="containsText" text="AB2">
      <formula>NOT(ISERROR(SEARCH("AB2",A24)))</formula>
    </cfRule>
    <cfRule type="containsText" dxfId="27" priority="155" operator="containsText" text="AB3">
      <formula>NOT(ISERROR(SEARCH("AB3",A24)))</formula>
    </cfRule>
  </conditionalFormatting>
  <conditionalFormatting sqref="R25">
    <cfRule type="containsText" dxfId="26" priority="143" operator="containsText" text="AB3">
      <formula>NOT(ISERROR(SEARCH("AB3",R25)))</formula>
    </cfRule>
    <cfRule type="containsText" dxfId="25" priority="144" operator="containsText" text="AB2">
      <formula>NOT(ISERROR(SEARCH("AB2",R25)))</formula>
    </cfRule>
    <cfRule type="containsText" dxfId="24" priority="145" operator="containsText" text="AB1">
      <formula>NOT(ISERROR(SEARCH("AB1",R25)))</formula>
    </cfRule>
  </conditionalFormatting>
  <conditionalFormatting sqref="V8 V10">
    <cfRule type="containsText" dxfId="23" priority="1" operator="containsText" text="AB3">
      <formula>NOT(ISERROR(SEARCH("AB3",V8)))</formula>
    </cfRule>
    <cfRule type="containsText" dxfId="22" priority="2" operator="containsText" text="AB2">
      <formula>NOT(ISERROR(SEARCH("AB2",V8)))</formula>
    </cfRule>
    <cfRule type="containsText" dxfId="21" priority="3" operator="containsText" text="AB1">
      <formula>NOT(ISERROR(SEARCH("AB1",V8)))</formula>
    </cfRule>
  </conditionalFormatting>
  <conditionalFormatting sqref="X4">
    <cfRule type="containsText" dxfId="20" priority="107" operator="containsText" text="AB3">
      <formula>NOT(ISERROR(SEARCH("AB3",X4)))</formula>
    </cfRule>
    <cfRule type="containsText" dxfId="19" priority="109" operator="containsText" text="AB1">
      <formula>NOT(ISERROR(SEARCH("AB1",X4)))</formula>
    </cfRule>
    <cfRule type="containsText" dxfId="18" priority="108" operator="containsText" text="AB2">
      <formula>NOT(ISERROR(SEARCH("AB2",X4)))</formula>
    </cfRule>
  </conditionalFormatting>
  <conditionalFormatting sqref="X7">
    <cfRule type="containsText" dxfId="17" priority="106" operator="containsText" text="AB1">
      <formula>NOT(ISERROR(SEARCH("AB1",X7)))</formula>
    </cfRule>
    <cfRule type="containsText" dxfId="16" priority="105" operator="containsText" text="AB2">
      <formula>NOT(ISERROR(SEARCH("AB2",X7)))</formula>
    </cfRule>
    <cfRule type="containsText" dxfId="15" priority="104" operator="containsText" text="AB3">
      <formula>NOT(ISERROR(SEARCH("AB3",X7)))</formula>
    </cfRule>
  </conditionalFormatting>
  <conditionalFormatting sqref="X10">
    <cfRule type="containsText" dxfId="14" priority="103" operator="containsText" text="AB1">
      <formula>NOT(ISERROR(SEARCH("AB1",X10)))</formula>
    </cfRule>
    <cfRule type="containsText" dxfId="13" priority="102" operator="containsText" text="AB2">
      <formula>NOT(ISERROR(SEARCH("AB2",X10)))</formula>
    </cfRule>
    <cfRule type="containsText" dxfId="12" priority="101" operator="containsText" text="AB3">
      <formula>NOT(ISERROR(SEARCH("AB3",X10)))</formula>
    </cfRule>
  </conditionalFormatting>
  <conditionalFormatting sqref="X13">
    <cfRule type="containsText" dxfId="11" priority="117" operator="containsText" text="AB2">
      <formula>NOT(ISERROR(SEARCH("AB2",X13)))</formula>
    </cfRule>
    <cfRule type="containsText" dxfId="10" priority="118" operator="containsText" text="AB1">
      <formula>NOT(ISERROR(SEARCH("AB1",X13)))</formula>
    </cfRule>
    <cfRule type="containsText" dxfId="9" priority="116" operator="containsText" text="AB3">
      <formula>NOT(ISERROR(SEARCH("AB3",X13)))</formula>
    </cfRule>
  </conditionalFormatting>
  <conditionalFormatting sqref="X16">
    <cfRule type="containsText" dxfId="8" priority="76" operator="containsText" text="AB1">
      <formula>NOT(ISERROR(SEARCH("AB1",X16)))</formula>
    </cfRule>
    <cfRule type="containsText" dxfId="7" priority="75" operator="containsText" text="AB2">
      <formula>NOT(ISERROR(SEARCH("AB2",X16)))</formula>
    </cfRule>
    <cfRule type="containsText" dxfId="6" priority="74" operator="containsText" text="AB3">
      <formula>NOT(ISERROR(SEARCH("AB3",X16)))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1"/>
  <sheetViews>
    <sheetView topLeftCell="A7" workbookViewId="0">
      <selection activeCell="G33" sqref="G33"/>
    </sheetView>
  </sheetViews>
  <sheetFormatPr defaultRowHeight="14.4" x14ac:dyDescent="0.3"/>
  <cols>
    <col min="1" max="1" width="20.5546875" style="103" bestFit="1" customWidth="1"/>
    <col min="2" max="2" width="15.5546875" style="103" bestFit="1" customWidth="1"/>
    <col min="3" max="3" width="5.6640625" bestFit="1" customWidth="1"/>
    <col min="4" max="4" width="8.88671875" bestFit="1" customWidth="1"/>
    <col min="5" max="5" width="6.33203125" customWidth="1"/>
    <col min="6" max="6" width="8.5546875" customWidth="1"/>
    <col min="7" max="7" width="21.33203125" customWidth="1"/>
    <col min="8" max="8" width="27.5546875" bestFit="1" customWidth="1"/>
    <col min="9" max="9" width="14.33203125" customWidth="1"/>
    <col min="10" max="10" width="5.6640625" customWidth="1"/>
    <col min="11" max="11" width="5.109375" customWidth="1"/>
    <col min="12" max="12" width="10.5546875" bestFit="1" customWidth="1"/>
    <col min="13" max="13" width="12.109375" style="36" customWidth="1"/>
    <col min="14" max="14" width="20.5546875" bestFit="1" customWidth="1"/>
    <col min="16" max="16" width="26.33203125" customWidth="1"/>
    <col min="17" max="17" width="20.5546875" hidden="1" customWidth="1"/>
    <col min="18" max="18" width="11.109375" customWidth="1"/>
  </cols>
  <sheetData>
    <row r="1" spans="1:18" x14ac:dyDescent="0.3">
      <c r="B1" s="114" t="s">
        <v>224</v>
      </c>
      <c r="D1" s="117" t="s">
        <v>298</v>
      </c>
      <c r="E1" s="117"/>
      <c r="F1" s="115"/>
      <c r="G1" s="103"/>
      <c r="K1" s="235" t="s">
        <v>419</v>
      </c>
      <c r="L1" s="235"/>
      <c r="M1" s="235"/>
      <c r="N1" s="235"/>
    </row>
    <row r="2" spans="1:18" x14ac:dyDescent="0.3">
      <c r="A2" s="115" t="s">
        <v>310</v>
      </c>
      <c r="B2" s="115" t="s">
        <v>226</v>
      </c>
      <c r="C2" s="115" t="s">
        <v>225</v>
      </c>
      <c r="D2" s="115" t="s">
        <v>280</v>
      </c>
      <c r="E2" s="115" t="s">
        <v>309</v>
      </c>
      <c r="F2" s="114" t="s">
        <v>227</v>
      </c>
      <c r="G2" s="103"/>
      <c r="K2" s="236" t="s">
        <v>430</v>
      </c>
      <c r="L2" s="236"/>
      <c r="M2" s="236"/>
      <c r="N2" s="36" t="s">
        <v>228</v>
      </c>
      <c r="O2" t="s">
        <v>298</v>
      </c>
      <c r="P2" s="36" t="s">
        <v>426</v>
      </c>
      <c r="Q2" s="36" t="s">
        <v>228</v>
      </c>
      <c r="R2" t="s">
        <v>463</v>
      </c>
    </row>
    <row r="3" spans="1:18" x14ac:dyDescent="0.3">
      <c r="A3" s="103" t="s">
        <v>177</v>
      </c>
      <c r="B3" s="115">
        <v>1</v>
      </c>
      <c r="C3" s="115">
        <v>2</v>
      </c>
      <c r="D3" s="115"/>
      <c r="E3" s="115">
        <v>2</v>
      </c>
      <c r="F3" s="115" t="s">
        <v>229</v>
      </c>
      <c r="G3" s="103"/>
      <c r="K3" s="36" t="s">
        <v>409</v>
      </c>
      <c r="L3" s="179">
        <v>45664</v>
      </c>
      <c r="M3" s="36" t="s">
        <v>401</v>
      </c>
      <c r="N3" s="116" t="s">
        <v>403</v>
      </c>
      <c r="O3" s="115">
        <v>1</v>
      </c>
      <c r="Q3" s="116" t="s">
        <v>403</v>
      </c>
      <c r="R3" s="188" t="s">
        <v>459</v>
      </c>
    </row>
    <row r="4" spans="1:18" x14ac:dyDescent="0.3">
      <c r="A4" s="103" t="s">
        <v>143</v>
      </c>
      <c r="B4" s="117">
        <v>1</v>
      </c>
      <c r="C4" s="117">
        <v>1</v>
      </c>
      <c r="D4" s="117">
        <v>1</v>
      </c>
      <c r="E4" s="117"/>
      <c r="F4" s="117" t="s">
        <v>234</v>
      </c>
      <c r="G4" s="104" t="s">
        <v>144</v>
      </c>
      <c r="H4" s="105" t="s">
        <v>145</v>
      </c>
      <c r="I4" s="37" t="s">
        <v>146</v>
      </c>
      <c r="K4" s="36" t="s">
        <v>410</v>
      </c>
      <c r="L4" s="179">
        <v>45673</v>
      </c>
      <c r="M4" s="36" t="s">
        <v>413</v>
      </c>
      <c r="N4" s="116" t="s">
        <v>404</v>
      </c>
      <c r="O4" s="115">
        <v>1</v>
      </c>
      <c r="Q4" s="116" t="s">
        <v>404</v>
      </c>
      <c r="R4" s="188" t="s">
        <v>462</v>
      </c>
    </row>
    <row r="5" spans="1:18" x14ac:dyDescent="0.3">
      <c r="A5" s="103" t="s">
        <v>147</v>
      </c>
      <c r="B5" s="117">
        <v>1</v>
      </c>
      <c r="C5" s="117">
        <v>2</v>
      </c>
      <c r="D5" s="117">
        <v>2</v>
      </c>
      <c r="E5" s="117"/>
      <c r="F5" s="117" t="s">
        <v>234</v>
      </c>
      <c r="G5" s="104" t="s">
        <v>148</v>
      </c>
      <c r="H5" s="105" t="s">
        <v>374</v>
      </c>
      <c r="I5" t="s">
        <v>375</v>
      </c>
      <c r="K5" s="36" t="s">
        <v>411</v>
      </c>
      <c r="L5" s="179">
        <v>45685</v>
      </c>
      <c r="M5" s="36" t="s">
        <v>413</v>
      </c>
      <c r="N5" s="116" t="s">
        <v>143</v>
      </c>
      <c r="O5" s="117">
        <v>1</v>
      </c>
      <c r="Q5" s="116" t="s">
        <v>143</v>
      </c>
      <c r="R5" s="188" t="s">
        <v>461</v>
      </c>
    </row>
    <row r="6" spans="1:18" x14ac:dyDescent="0.3">
      <c r="A6" s="103" t="s">
        <v>153</v>
      </c>
      <c r="B6" s="117">
        <v>2</v>
      </c>
      <c r="C6" s="117">
        <v>2</v>
      </c>
      <c r="D6" s="117">
        <v>2</v>
      </c>
      <c r="E6" s="117"/>
      <c r="F6" s="117" t="s">
        <v>230</v>
      </c>
      <c r="G6" t="s">
        <v>231</v>
      </c>
      <c r="H6" s="118" t="s">
        <v>232</v>
      </c>
      <c r="I6" t="s">
        <v>233</v>
      </c>
      <c r="K6" s="36" t="s">
        <v>411</v>
      </c>
      <c r="L6" s="179">
        <v>45685</v>
      </c>
      <c r="M6" s="36" t="s">
        <v>414</v>
      </c>
      <c r="N6" s="116" t="s">
        <v>147</v>
      </c>
      <c r="O6" s="117">
        <v>1</v>
      </c>
      <c r="Q6" s="116" t="s">
        <v>290</v>
      </c>
      <c r="R6" s="188" t="s">
        <v>460</v>
      </c>
    </row>
    <row r="7" spans="1:18" x14ac:dyDescent="0.3">
      <c r="A7" s="103" t="s">
        <v>154</v>
      </c>
      <c r="B7" s="117">
        <v>1</v>
      </c>
      <c r="C7" s="117">
        <v>1</v>
      </c>
      <c r="D7" s="117">
        <v>1</v>
      </c>
      <c r="E7" s="117"/>
      <c r="F7" s="117" t="s">
        <v>234</v>
      </c>
      <c r="G7" s="104" t="s">
        <v>155</v>
      </c>
      <c r="H7" s="105" t="s">
        <v>156</v>
      </c>
      <c r="I7" s="37" t="s">
        <v>157</v>
      </c>
      <c r="K7" s="36" t="s">
        <v>412</v>
      </c>
      <c r="L7" s="179">
        <v>45691</v>
      </c>
      <c r="M7" s="36" t="s">
        <v>413</v>
      </c>
      <c r="N7" s="116" t="s">
        <v>420</v>
      </c>
      <c r="O7" s="117">
        <v>1</v>
      </c>
      <c r="Q7" s="116" t="s">
        <v>291</v>
      </c>
    </row>
    <row r="8" spans="1:18" x14ac:dyDescent="0.3">
      <c r="A8" s="103" t="s">
        <v>181</v>
      </c>
      <c r="B8" s="117">
        <v>1</v>
      </c>
      <c r="C8" s="117">
        <v>1</v>
      </c>
      <c r="D8" s="117">
        <v>1</v>
      </c>
      <c r="E8" s="117"/>
      <c r="F8" s="117" t="s">
        <v>234</v>
      </c>
      <c r="G8" s="104" t="s">
        <v>161</v>
      </c>
      <c r="H8" s="105" t="s">
        <v>162</v>
      </c>
      <c r="I8" s="37" t="s">
        <v>163</v>
      </c>
      <c r="K8" s="36" t="s">
        <v>412</v>
      </c>
      <c r="L8" s="179">
        <v>45698</v>
      </c>
      <c r="M8" s="36" t="s">
        <v>413</v>
      </c>
      <c r="N8" s="116" t="s">
        <v>421</v>
      </c>
      <c r="O8" s="117">
        <v>1</v>
      </c>
      <c r="Q8" s="116" t="s">
        <v>236</v>
      </c>
    </row>
    <row r="9" spans="1:18" x14ac:dyDescent="0.3">
      <c r="A9" s="103" t="s">
        <v>187</v>
      </c>
      <c r="B9" s="117">
        <v>1</v>
      </c>
      <c r="C9" s="117">
        <v>1</v>
      </c>
      <c r="D9" s="117">
        <v>1</v>
      </c>
      <c r="E9" s="117"/>
      <c r="F9" s="117" t="s">
        <v>234</v>
      </c>
      <c r="G9" t="s">
        <v>380</v>
      </c>
      <c r="H9" s="105" t="s">
        <v>382</v>
      </c>
      <c r="I9" t="s">
        <v>381</v>
      </c>
      <c r="K9" s="36" t="s">
        <v>412</v>
      </c>
      <c r="L9" s="179">
        <v>45698</v>
      </c>
      <c r="M9" s="36" t="s">
        <v>414</v>
      </c>
      <c r="N9" s="116" t="s">
        <v>154</v>
      </c>
      <c r="O9" s="117">
        <v>1</v>
      </c>
      <c r="Q9" s="116" t="s">
        <v>237</v>
      </c>
    </row>
    <row r="10" spans="1:18" x14ac:dyDescent="0.3">
      <c r="A10" s="103" t="s">
        <v>191</v>
      </c>
      <c r="B10" s="117">
        <v>1</v>
      </c>
      <c r="C10" s="117">
        <v>1</v>
      </c>
      <c r="D10" s="117">
        <v>1</v>
      </c>
      <c r="E10" s="117"/>
      <c r="F10" s="117" t="s">
        <v>234</v>
      </c>
      <c r="G10" t="s">
        <v>238</v>
      </c>
      <c r="H10" s="118" t="s">
        <v>239</v>
      </c>
      <c r="I10" t="s">
        <v>383</v>
      </c>
      <c r="K10" s="36" t="s">
        <v>409</v>
      </c>
      <c r="L10" s="179">
        <v>45700</v>
      </c>
      <c r="M10" s="36" t="s">
        <v>413</v>
      </c>
      <c r="N10" s="116" t="s">
        <v>181</v>
      </c>
      <c r="O10" s="117">
        <v>1</v>
      </c>
      <c r="Q10" s="116" t="s">
        <v>154</v>
      </c>
    </row>
    <row r="11" spans="1:18" x14ac:dyDescent="0.3">
      <c r="A11" s="103" t="s">
        <v>180</v>
      </c>
      <c r="B11" s="117">
        <v>1</v>
      </c>
      <c r="C11" s="117">
        <v>2</v>
      </c>
      <c r="D11" s="117">
        <v>1</v>
      </c>
      <c r="E11" s="117"/>
      <c r="F11" s="117" t="s">
        <v>229</v>
      </c>
      <c r="G11" s="104" t="s">
        <v>313</v>
      </c>
      <c r="H11" s="118" t="s">
        <v>314</v>
      </c>
      <c r="I11" t="s">
        <v>376</v>
      </c>
      <c r="K11" s="36" t="s">
        <v>410</v>
      </c>
      <c r="L11" s="179">
        <v>45708</v>
      </c>
      <c r="M11" s="36" t="s">
        <v>413</v>
      </c>
      <c r="N11" s="116" t="s">
        <v>187</v>
      </c>
      <c r="O11" s="117">
        <v>1</v>
      </c>
      <c r="Q11" s="116" t="s">
        <v>181</v>
      </c>
    </row>
    <row r="12" spans="1:18" x14ac:dyDescent="0.3">
      <c r="A12" s="103" t="s">
        <v>149</v>
      </c>
      <c r="B12" s="117">
        <v>2</v>
      </c>
      <c r="C12" s="117">
        <v>2</v>
      </c>
      <c r="D12" s="117">
        <v>2</v>
      </c>
      <c r="E12" s="117">
        <v>2</v>
      </c>
      <c r="F12" s="117" t="s">
        <v>234</v>
      </c>
      <c r="G12" s="104" t="s">
        <v>150</v>
      </c>
      <c r="H12" s="105" t="s">
        <v>151</v>
      </c>
      <c r="I12" s="37" t="s">
        <v>152</v>
      </c>
      <c r="K12" s="36" t="s">
        <v>411</v>
      </c>
      <c r="L12" s="179">
        <v>45347</v>
      </c>
      <c r="M12" s="36" t="s">
        <v>413</v>
      </c>
      <c r="N12" s="116" t="s">
        <v>191</v>
      </c>
      <c r="O12" s="117">
        <v>1</v>
      </c>
      <c r="Q12" s="116" t="s">
        <v>187</v>
      </c>
    </row>
    <row r="13" spans="1:18" x14ac:dyDescent="0.3">
      <c r="A13" s="103" t="s">
        <v>179</v>
      </c>
      <c r="B13" s="117">
        <v>0</v>
      </c>
      <c r="C13" s="117">
        <v>3</v>
      </c>
      <c r="D13" s="117">
        <v>2</v>
      </c>
      <c r="E13" s="117"/>
      <c r="F13" s="117" t="s">
        <v>299</v>
      </c>
      <c r="G13" s="104" t="s">
        <v>158</v>
      </c>
      <c r="H13" s="105" t="s">
        <v>159</v>
      </c>
      <c r="I13" s="37" t="s">
        <v>160</v>
      </c>
      <c r="K13" s="36" t="s">
        <v>410</v>
      </c>
      <c r="L13" s="179">
        <v>45715</v>
      </c>
      <c r="M13" s="36" t="s">
        <v>413</v>
      </c>
      <c r="N13" s="116" t="s">
        <v>267</v>
      </c>
      <c r="O13" s="115">
        <v>1</v>
      </c>
      <c r="P13" s="181" t="s">
        <v>427</v>
      </c>
      <c r="Q13" s="116" t="s">
        <v>191</v>
      </c>
    </row>
    <row r="14" spans="1:18" x14ac:dyDescent="0.3">
      <c r="A14" s="103" t="s">
        <v>183</v>
      </c>
      <c r="B14" s="117">
        <v>1</v>
      </c>
      <c r="C14" s="117">
        <v>1</v>
      </c>
      <c r="D14" s="117">
        <v>0</v>
      </c>
      <c r="E14" s="117"/>
      <c r="F14" s="117" t="s">
        <v>234</v>
      </c>
      <c r="G14" s="104" t="s">
        <v>164</v>
      </c>
      <c r="H14" s="105" t="s">
        <v>165</v>
      </c>
      <c r="I14" s="37" t="s">
        <v>166</v>
      </c>
      <c r="K14" s="36" t="s">
        <v>412</v>
      </c>
      <c r="L14" s="179">
        <v>45719</v>
      </c>
      <c r="M14" s="36" t="s">
        <v>413</v>
      </c>
      <c r="N14" s="116" t="s">
        <v>268</v>
      </c>
      <c r="O14" s="115">
        <v>1</v>
      </c>
      <c r="P14" s="181" t="s">
        <v>427</v>
      </c>
      <c r="Q14" s="116" t="s">
        <v>297</v>
      </c>
    </row>
    <row r="15" spans="1:18" x14ac:dyDescent="0.3">
      <c r="A15" s="103" t="s">
        <v>188</v>
      </c>
      <c r="B15" s="117">
        <v>1</v>
      </c>
      <c r="C15" s="117">
        <v>2</v>
      </c>
      <c r="D15" s="117">
        <v>2</v>
      </c>
      <c r="E15" s="117"/>
      <c r="F15" s="117" t="s">
        <v>230</v>
      </c>
      <c r="G15" s="104" t="s">
        <v>167</v>
      </c>
      <c r="H15" s="105" t="s">
        <v>168</v>
      </c>
      <c r="I15" s="37" t="s">
        <v>169</v>
      </c>
      <c r="K15" s="36" t="s">
        <v>412</v>
      </c>
      <c r="L15" s="179">
        <v>45719</v>
      </c>
      <c r="M15" s="36" t="s">
        <v>414</v>
      </c>
      <c r="N15" s="116" t="s">
        <v>18</v>
      </c>
      <c r="O15" s="117">
        <v>1</v>
      </c>
      <c r="Q15" s="116" t="s">
        <v>242</v>
      </c>
    </row>
    <row r="16" spans="1:18" x14ac:dyDescent="0.3">
      <c r="A16" s="103" t="s">
        <v>194</v>
      </c>
      <c r="B16" s="117">
        <v>1</v>
      </c>
      <c r="C16" s="117">
        <v>2</v>
      </c>
      <c r="D16" s="117">
        <v>3</v>
      </c>
      <c r="E16" s="117"/>
      <c r="F16" s="117" t="s">
        <v>294</v>
      </c>
      <c r="G16" s="104" t="s">
        <v>241</v>
      </c>
      <c r="H16" s="105" t="s">
        <v>170</v>
      </c>
      <c r="I16" s="37" t="s">
        <v>171</v>
      </c>
      <c r="K16" s="36" t="s">
        <v>411</v>
      </c>
      <c r="L16" s="179">
        <v>45355</v>
      </c>
      <c r="M16" s="36" t="s">
        <v>413</v>
      </c>
      <c r="N16" s="116" t="s">
        <v>23</v>
      </c>
      <c r="O16" s="115">
        <v>1</v>
      </c>
      <c r="Q16" s="116" t="s">
        <v>243</v>
      </c>
    </row>
    <row r="17" spans="1:17" x14ac:dyDescent="0.3">
      <c r="B17" s="117"/>
      <c r="C17" s="117"/>
      <c r="D17" s="117"/>
      <c r="E17" s="117"/>
      <c r="F17" s="117"/>
      <c r="G17" s="104"/>
      <c r="H17" s="105"/>
      <c r="I17" s="37"/>
      <c r="K17" s="36" t="s">
        <v>409</v>
      </c>
      <c r="L17" s="179">
        <v>45356</v>
      </c>
      <c r="M17" s="36" t="s">
        <v>413</v>
      </c>
      <c r="N17" s="116" t="s">
        <v>5</v>
      </c>
      <c r="O17" s="115">
        <v>1</v>
      </c>
      <c r="Q17" s="116" t="s">
        <v>300</v>
      </c>
    </row>
    <row r="18" spans="1:17" x14ac:dyDescent="0.3">
      <c r="A18" s="103" t="s">
        <v>211</v>
      </c>
      <c r="B18"/>
      <c r="H18" s="118" t="s">
        <v>244</v>
      </c>
      <c r="I18" s="37" t="s">
        <v>245</v>
      </c>
      <c r="K18" s="36" t="s">
        <v>412</v>
      </c>
      <c r="L18" s="179">
        <v>45361</v>
      </c>
      <c r="M18" s="36" t="s">
        <v>414</v>
      </c>
      <c r="N18" s="116" t="s">
        <v>180</v>
      </c>
      <c r="O18" s="117">
        <v>1</v>
      </c>
      <c r="Q18" s="116" t="s">
        <v>251</v>
      </c>
    </row>
    <row r="19" spans="1:17" x14ac:dyDescent="0.3">
      <c r="A19" s="103" t="s">
        <v>3</v>
      </c>
      <c r="B19" s="117">
        <v>0</v>
      </c>
      <c r="C19" s="117">
        <v>0</v>
      </c>
      <c r="D19" s="117">
        <v>0</v>
      </c>
      <c r="E19" s="117"/>
      <c r="F19" s="117"/>
      <c r="G19" s="104" t="s">
        <v>246</v>
      </c>
      <c r="H19" s="118" t="s">
        <v>247</v>
      </c>
      <c r="I19" s="37" t="s">
        <v>248</v>
      </c>
      <c r="K19" s="36" t="s">
        <v>412</v>
      </c>
      <c r="L19" s="179">
        <v>45368</v>
      </c>
      <c r="M19" s="36" t="s">
        <v>413</v>
      </c>
      <c r="N19" s="116" t="s">
        <v>178</v>
      </c>
      <c r="O19" s="115">
        <v>1</v>
      </c>
      <c r="Q19" s="116" t="s">
        <v>402</v>
      </c>
    </row>
    <row r="20" spans="1:17" x14ac:dyDescent="0.3">
      <c r="A20" s="103" t="s">
        <v>190</v>
      </c>
      <c r="B20" s="117" t="s">
        <v>240</v>
      </c>
      <c r="C20" s="117">
        <v>1</v>
      </c>
      <c r="D20" s="117"/>
      <c r="E20" s="117"/>
      <c r="F20" s="117" t="s">
        <v>234</v>
      </c>
      <c r="G20" s="103" t="s">
        <v>249</v>
      </c>
      <c r="H20" s="105" t="s">
        <v>200</v>
      </c>
      <c r="I20" s="37" t="s">
        <v>250</v>
      </c>
      <c r="K20" s="36" t="s">
        <v>409</v>
      </c>
      <c r="L20" s="179">
        <v>45370</v>
      </c>
      <c r="M20" s="36" t="s">
        <v>413</v>
      </c>
      <c r="N20" s="116" t="s">
        <v>292</v>
      </c>
      <c r="O20" s="115">
        <v>1</v>
      </c>
      <c r="Q20" s="116" t="s">
        <v>258</v>
      </c>
    </row>
    <row r="21" spans="1:17" x14ac:dyDescent="0.3">
      <c r="A21" s="103" t="s">
        <v>193</v>
      </c>
      <c r="B21" s="115">
        <v>2</v>
      </c>
      <c r="C21" s="115">
        <v>3</v>
      </c>
      <c r="D21" s="115">
        <v>3</v>
      </c>
      <c r="E21" s="115"/>
      <c r="F21" s="117" t="s">
        <v>234</v>
      </c>
      <c r="G21" s="104" t="s">
        <v>377</v>
      </c>
      <c r="H21" s="105" t="s">
        <v>379</v>
      </c>
      <c r="I21" t="s">
        <v>378</v>
      </c>
      <c r="K21" s="36" t="s">
        <v>411</v>
      </c>
      <c r="L21" s="179">
        <v>45376</v>
      </c>
      <c r="M21" s="36" t="s">
        <v>413</v>
      </c>
      <c r="N21" s="116" t="s">
        <v>293</v>
      </c>
      <c r="O21" s="115">
        <v>1</v>
      </c>
      <c r="Q21" s="116" t="s">
        <v>194</v>
      </c>
    </row>
    <row r="22" spans="1:17" x14ac:dyDescent="0.3">
      <c r="A22" s="103" t="s">
        <v>12</v>
      </c>
      <c r="B22" s="117">
        <v>1</v>
      </c>
      <c r="C22" s="117">
        <v>1</v>
      </c>
      <c r="D22" s="117">
        <v>0</v>
      </c>
      <c r="E22" s="117"/>
      <c r="F22" s="117" t="s">
        <v>234</v>
      </c>
      <c r="G22" s="104" t="s">
        <v>252</v>
      </c>
      <c r="H22" s="119" t="s">
        <v>253</v>
      </c>
      <c r="I22" s="37" t="s">
        <v>254</v>
      </c>
      <c r="K22" s="36" t="s">
        <v>411</v>
      </c>
      <c r="L22" s="179">
        <v>45376</v>
      </c>
      <c r="M22" s="36" t="s">
        <v>414</v>
      </c>
      <c r="N22" s="116" t="s">
        <v>182</v>
      </c>
      <c r="O22" s="115">
        <v>1</v>
      </c>
      <c r="Q22" s="116" t="s">
        <v>405</v>
      </c>
    </row>
    <row r="23" spans="1:17" x14ac:dyDescent="0.3">
      <c r="A23" s="103" t="s">
        <v>18</v>
      </c>
      <c r="B23" s="115" t="s">
        <v>255</v>
      </c>
      <c r="C23" s="115">
        <v>1</v>
      </c>
      <c r="D23" s="115">
        <v>1</v>
      </c>
      <c r="E23" s="115"/>
      <c r="F23" s="117" t="s">
        <v>234</v>
      </c>
      <c r="G23" s="104" t="s">
        <v>256</v>
      </c>
      <c r="H23" s="105" t="s">
        <v>195</v>
      </c>
      <c r="I23" s="37" t="s">
        <v>257</v>
      </c>
      <c r="K23" s="36" t="s">
        <v>409</v>
      </c>
      <c r="L23" s="179">
        <v>45377</v>
      </c>
      <c r="M23" s="36" t="s">
        <v>413</v>
      </c>
      <c r="N23" s="116" t="s">
        <v>186</v>
      </c>
      <c r="O23" s="115">
        <v>1</v>
      </c>
      <c r="Q23" s="116" t="s">
        <v>267</v>
      </c>
    </row>
    <row r="24" spans="1:17" x14ac:dyDescent="0.3">
      <c r="A24" s="103" t="s">
        <v>23</v>
      </c>
      <c r="B24" s="117">
        <v>1</v>
      </c>
      <c r="C24" s="117">
        <v>1</v>
      </c>
      <c r="D24" s="117"/>
      <c r="E24" s="117"/>
      <c r="F24" s="117" t="s">
        <v>229</v>
      </c>
      <c r="G24" s="104" t="s">
        <v>259</v>
      </c>
      <c r="H24" s="118" t="s">
        <v>260</v>
      </c>
      <c r="I24" s="37" t="s">
        <v>261</v>
      </c>
      <c r="K24" s="36" t="s">
        <v>411</v>
      </c>
      <c r="L24" s="179">
        <v>45383</v>
      </c>
      <c r="M24" s="36" t="s">
        <v>414</v>
      </c>
      <c r="N24" s="116" t="s">
        <v>185</v>
      </c>
      <c r="O24" s="115">
        <v>1</v>
      </c>
      <c r="Q24" s="116" t="s">
        <v>268</v>
      </c>
    </row>
    <row r="25" spans="1:17" x14ac:dyDescent="0.3">
      <c r="A25" s="103" t="s">
        <v>5</v>
      </c>
      <c r="B25" s="117" t="s">
        <v>240</v>
      </c>
      <c r="C25" s="117">
        <v>1</v>
      </c>
      <c r="D25" s="117">
        <v>1</v>
      </c>
      <c r="E25" s="117"/>
      <c r="F25" s="117" t="s">
        <v>234</v>
      </c>
      <c r="G25" s="104" t="s">
        <v>262</v>
      </c>
      <c r="H25" s="118" t="s">
        <v>263</v>
      </c>
      <c r="I25" s="37" t="s">
        <v>172</v>
      </c>
      <c r="K25" s="36" t="s">
        <v>412</v>
      </c>
      <c r="L25" s="179">
        <v>45389</v>
      </c>
      <c r="M25" s="36" t="s">
        <v>414</v>
      </c>
      <c r="N25" s="116" t="s">
        <v>189</v>
      </c>
      <c r="O25" s="115">
        <v>1</v>
      </c>
      <c r="Q25" s="116" t="s">
        <v>18</v>
      </c>
    </row>
    <row r="26" spans="1:17" x14ac:dyDescent="0.3">
      <c r="A26" s="103" t="s">
        <v>178</v>
      </c>
      <c r="B26" s="115">
        <v>1</v>
      </c>
      <c r="C26" s="117">
        <v>0</v>
      </c>
      <c r="D26" s="117">
        <v>1</v>
      </c>
      <c r="E26" s="117"/>
      <c r="F26" s="117" t="s">
        <v>234</v>
      </c>
      <c r="G26" s="104" t="s">
        <v>386</v>
      </c>
      <c r="H26" s="105" t="s">
        <v>387</v>
      </c>
      <c r="I26" s="37" t="s">
        <v>264</v>
      </c>
      <c r="K26" s="36" t="s">
        <v>411</v>
      </c>
      <c r="L26" s="179">
        <v>45397</v>
      </c>
      <c r="M26" s="36" t="s">
        <v>413</v>
      </c>
      <c r="N26" s="116" t="s">
        <v>242</v>
      </c>
      <c r="O26" s="117">
        <v>1</v>
      </c>
      <c r="Q26" s="116" t="s">
        <v>417</v>
      </c>
    </row>
    <row r="27" spans="1:17" x14ac:dyDescent="0.3">
      <c r="A27" s="103" t="s">
        <v>43</v>
      </c>
      <c r="B27" s="115">
        <v>1</v>
      </c>
      <c r="C27" s="115">
        <v>1</v>
      </c>
      <c r="D27" s="115">
        <v>2</v>
      </c>
      <c r="E27" s="115"/>
      <c r="F27" s="115" t="s">
        <v>234</v>
      </c>
      <c r="G27" s="104" t="s">
        <v>265</v>
      </c>
      <c r="H27" s="105" t="s">
        <v>196</v>
      </c>
      <c r="I27" s="37" t="s">
        <v>266</v>
      </c>
      <c r="K27" s="36" t="s">
        <v>411</v>
      </c>
      <c r="L27" s="179">
        <v>45397</v>
      </c>
      <c r="M27" s="36" t="s">
        <v>414</v>
      </c>
      <c r="N27" s="116" t="s">
        <v>243</v>
      </c>
      <c r="O27" s="117">
        <v>1</v>
      </c>
      <c r="Q27" s="116" t="s">
        <v>178</v>
      </c>
    </row>
    <row r="28" spans="1:17" x14ac:dyDescent="0.3">
      <c r="A28" s="103" t="s">
        <v>182</v>
      </c>
      <c r="B28" s="115">
        <v>2</v>
      </c>
      <c r="C28" s="117">
        <v>1</v>
      </c>
      <c r="D28" s="117">
        <v>2</v>
      </c>
      <c r="E28" s="117"/>
      <c r="F28" s="117" t="s">
        <v>230</v>
      </c>
      <c r="G28" s="104" t="s">
        <v>385</v>
      </c>
      <c r="H28" s="105" t="s">
        <v>384</v>
      </c>
      <c r="I28" s="37" t="s">
        <v>429</v>
      </c>
      <c r="K28" s="36" t="s">
        <v>409</v>
      </c>
      <c r="L28" s="179">
        <v>45398</v>
      </c>
      <c r="M28" s="36" t="s">
        <v>413</v>
      </c>
      <c r="N28" s="116" t="s">
        <v>422</v>
      </c>
      <c r="O28" s="117">
        <v>1</v>
      </c>
      <c r="Q28" s="116" t="s">
        <v>292</v>
      </c>
    </row>
    <row r="29" spans="1:17" x14ac:dyDescent="0.3">
      <c r="A29" s="103" t="s">
        <v>186</v>
      </c>
      <c r="B29" s="115">
        <v>0</v>
      </c>
      <c r="C29" s="115">
        <v>0</v>
      </c>
      <c r="D29" s="115">
        <v>1</v>
      </c>
      <c r="E29" s="115"/>
      <c r="F29" s="117" t="s">
        <v>234</v>
      </c>
      <c r="G29" s="104" t="s">
        <v>269</v>
      </c>
      <c r="H29" s="105" t="s">
        <v>197</v>
      </c>
      <c r="I29" s="37" t="s">
        <v>270</v>
      </c>
      <c r="K29" s="36" t="s">
        <v>410</v>
      </c>
      <c r="L29" s="179">
        <v>45399</v>
      </c>
      <c r="M29" s="36" t="s">
        <v>413</v>
      </c>
      <c r="N29" s="116" t="s">
        <v>423</v>
      </c>
      <c r="O29" s="117">
        <v>1</v>
      </c>
      <c r="Q29" s="116" t="s">
        <v>293</v>
      </c>
    </row>
    <row r="30" spans="1:17" x14ac:dyDescent="0.3">
      <c r="A30" s="103" t="s">
        <v>185</v>
      </c>
      <c r="B30" s="115">
        <v>1</v>
      </c>
      <c r="C30" s="115">
        <v>1</v>
      </c>
      <c r="D30" s="115">
        <v>2</v>
      </c>
      <c r="E30" s="115"/>
      <c r="F30" s="117" t="s">
        <v>234</v>
      </c>
      <c r="G30" s="104" t="s">
        <v>272</v>
      </c>
      <c r="H30" s="105" t="s">
        <v>400</v>
      </c>
      <c r="I30" s="37" t="s">
        <v>369</v>
      </c>
      <c r="K30" s="36" t="s">
        <v>412</v>
      </c>
      <c r="L30" s="179">
        <v>45403</v>
      </c>
      <c r="M30" s="36" t="s">
        <v>413</v>
      </c>
      <c r="N30" s="116" t="s">
        <v>424</v>
      </c>
      <c r="O30" s="117">
        <v>1</v>
      </c>
      <c r="Q30" s="116" t="s">
        <v>182</v>
      </c>
    </row>
    <row r="31" spans="1:17" x14ac:dyDescent="0.3">
      <c r="A31" s="103" t="s">
        <v>189</v>
      </c>
      <c r="B31" s="115">
        <v>1</v>
      </c>
      <c r="C31" s="115">
        <v>1</v>
      </c>
      <c r="D31" s="115">
        <v>1</v>
      </c>
      <c r="E31" s="115">
        <v>1</v>
      </c>
      <c r="F31" s="115" t="s">
        <v>229</v>
      </c>
      <c r="G31" s="104" t="s">
        <v>273</v>
      </c>
      <c r="H31" s="105" t="s">
        <v>198</v>
      </c>
      <c r="I31" s="37" t="s">
        <v>274</v>
      </c>
      <c r="K31" s="36" t="s">
        <v>412</v>
      </c>
      <c r="L31" s="179">
        <v>45403</v>
      </c>
      <c r="M31" s="36" t="s">
        <v>414</v>
      </c>
      <c r="N31" s="116" t="s">
        <v>425</v>
      </c>
      <c r="O31" s="117">
        <v>1</v>
      </c>
      <c r="Q31" s="116" t="s">
        <v>186</v>
      </c>
    </row>
    <row r="32" spans="1:17" x14ac:dyDescent="0.3">
      <c r="A32" s="103" t="s">
        <v>184</v>
      </c>
      <c r="B32" s="117" t="s">
        <v>240</v>
      </c>
      <c r="C32" s="117">
        <v>1</v>
      </c>
      <c r="D32" s="117">
        <v>1</v>
      </c>
      <c r="E32" s="117"/>
      <c r="F32" s="117" t="s">
        <v>234</v>
      </c>
      <c r="G32" s="104" t="s">
        <v>173</v>
      </c>
      <c r="H32" s="105" t="s">
        <v>174</v>
      </c>
      <c r="I32" s="37" t="s">
        <v>175</v>
      </c>
      <c r="K32" s="36" t="s">
        <v>412</v>
      </c>
      <c r="L32" s="179">
        <v>45410</v>
      </c>
      <c r="M32" s="36" t="s">
        <v>413</v>
      </c>
      <c r="N32" s="116" t="s">
        <v>428</v>
      </c>
      <c r="O32" s="117">
        <v>1</v>
      </c>
      <c r="Q32" s="116" t="s">
        <v>295</v>
      </c>
    </row>
    <row r="33" spans="1:17" x14ac:dyDescent="0.3">
      <c r="A33" s="103" t="s">
        <v>192</v>
      </c>
      <c r="B33" s="117">
        <v>0</v>
      </c>
      <c r="C33" s="117">
        <v>1</v>
      </c>
      <c r="D33" s="117">
        <v>1</v>
      </c>
      <c r="E33" s="117"/>
      <c r="F33" s="117" t="s">
        <v>234</v>
      </c>
      <c r="G33" s="104" t="s">
        <v>275</v>
      </c>
      <c r="H33" s="105" t="s">
        <v>199</v>
      </c>
      <c r="I33" s="37" t="s">
        <v>276</v>
      </c>
      <c r="K33" s="36" t="s">
        <v>412</v>
      </c>
      <c r="L33" s="179">
        <v>45410</v>
      </c>
      <c r="M33" s="36" t="s">
        <v>414</v>
      </c>
      <c r="N33" s="116" t="s">
        <v>184</v>
      </c>
      <c r="O33" s="115">
        <v>1</v>
      </c>
      <c r="Q33" s="116" t="s">
        <v>296</v>
      </c>
    </row>
    <row r="34" spans="1:17" x14ac:dyDescent="0.3">
      <c r="B34" s="115"/>
      <c r="C34" s="115"/>
      <c r="D34" s="115"/>
      <c r="E34" s="115"/>
      <c r="F34" s="115"/>
      <c r="G34" s="103"/>
      <c r="K34" s="36" t="s">
        <v>409</v>
      </c>
      <c r="L34" s="179">
        <v>45412</v>
      </c>
      <c r="M34" s="36" t="s">
        <v>413</v>
      </c>
      <c r="N34" s="116" t="s">
        <v>192</v>
      </c>
      <c r="O34" s="115">
        <v>1</v>
      </c>
      <c r="Q34" s="116" t="s">
        <v>189</v>
      </c>
    </row>
    <row r="35" spans="1:17" x14ac:dyDescent="0.3">
      <c r="A35" s="103" t="s">
        <v>176</v>
      </c>
      <c r="B35" s="117">
        <v>1</v>
      </c>
      <c r="C35" s="117"/>
      <c r="D35" s="117"/>
      <c r="E35" s="117"/>
      <c r="F35" s="117"/>
      <c r="G35" s="104" t="s">
        <v>141</v>
      </c>
      <c r="H35" s="105" t="s">
        <v>142</v>
      </c>
      <c r="I35" s="37"/>
      <c r="K35" s="36"/>
      <c r="L35" s="179"/>
      <c r="M35" s="179"/>
      <c r="N35" s="36">
        <f>COUNTA(N3:N34)</f>
        <v>32</v>
      </c>
      <c r="O35" s="36">
        <f>SUM(O3:O34)</f>
        <v>32</v>
      </c>
      <c r="Q35" s="116" t="s">
        <v>184</v>
      </c>
    </row>
    <row r="36" spans="1:17" x14ac:dyDescent="0.3">
      <c r="B36" s="115"/>
      <c r="C36" s="115"/>
      <c r="D36" s="115"/>
      <c r="E36" s="115"/>
      <c r="F36" s="115"/>
      <c r="G36" s="103"/>
      <c r="J36" s="179" t="s">
        <v>271</v>
      </c>
      <c r="K36" s="36" t="s">
        <v>415</v>
      </c>
      <c r="L36" s="179">
        <v>45429</v>
      </c>
      <c r="M36" s="36">
        <f>COUNTA(M3:M34)</f>
        <v>32</v>
      </c>
      <c r="Q36" s="116" t="s">
        <v>279</v>
      </c>
    </row>
    <row r="37" spans="1:17" x14ac:dyDescent="0.3">
      <c r="A37" s="103" t="s">
        <v>277</v>
      </c>
      <c r="B37" s="115">
        <f>SUM(B3:B35)</f>
        <v>26</v>
      </c>
      <c r="C37" s="115">
        <f>SUM(C3:C35)</f>
        <v>37</v>
      </c>
      <c r="D37" s="115">
        <f>SUM(D3:D35)</f>
        <v>35</v>
      </c>
      <c r="E37" s="115">
        <f>SUM(E3:E35)</f>
        <v>5</v>
      </c>
      <c r="F37" s="115"/>
      <c r="G37" s="103"/>
      <c r="H37" s="172"/>
      <c r="K37" s="36"/>
      <c r="Q37" s="36">
        <f>COUNTA(Q3:Q36)</f>
        <v>34</v>
      </c>
    </row>
    <row r="38" spans="1:17" x14ac:dyDescent="0.3">
      <c r="B38" s="115"/>
      <c r="C38" s="115"/>
      <c r="D38" s="115"/>
      <c r="E38" s="115"/>
      <c r="F38" s="115"/>
      <c r="G38" s="103"/>
      <c r="H38" s="119"/>
    </row>
    <row r="39" spans="1:17" x14ac:dyDescent="0.3">
      <c r="B39" s="115"/>
      <c r="C39" s="115"/>
      <c r="D39" s="115"/>
      <c r="E39" s="115"/>
      <c r="F39" s="115"/>
      <c r="G39" s="118" t="s">
        <v>278</v>
      </c>
    </row>
    <row r="40" spans="1:17" x14ac:dyDescent="0.3">
      <c r="B40" s="115"/>
      <c r="C40" s="115"/>
      <c r="D40" s="115"/>
      <c r="E40" s="115"/>
      <c r="F40" s="115"/>
      <c r="G40" s="103"/>
      <c r="H40" s="118"/>
      <c r="L40" s="234" t="s">
        <v>277</v>
      </c>
      <c r="M40" s="234"/>
    </row>
    <row r="41" spans="1:17" x14ac:dyDescent="0.3">
      <c r="B41" s="115"/>
      <c r="C41" s="115"/>
      <c r="D41" s="115"/>
      <c r="E41" s="115"/>
      <c r="F41" s="115"/>
      <c r="G41" s="103"/>
    </row>
  </sheetData>
  <sortState xmlns:xlrd2="http://schemas.microsoft.com/office/spreadsheetml/2017/richdata2" ref="N3:O34">
    <sortCondition ref="N3:N34"/>
  </sortState>
  <mergeCells count="3">
    <mergeCell ref="L40:M40"/>
    <mergeCell ref="K1:N1"/>
    <mergeCell ref="K2:M2"/>
  </mergeCells>
  <phoneticPr fontId="40" type="noConversion"/>
  <conditionalFormatting sqref="B1 B2:F41">
    <cfRule type="cellIs" dxfId="5" priority="4" operator="equal">
      <formula>0</formula>
    </cfRule>
  </conditionalFormatting>
  <conditionalFormatting sqref="D1:E1">
    <cfRule type="cellIs" dxfId="4" priority="2" operator="equal">
      <formula>0</formula>
    </cfRule>
  </conditionalFormatting>
  <conditionalFormatting sqref="O18:O21">
    <cfRule type="cellIs" dxfId="3" priority="1" operator="equal">
      <formula>0</formula>
    </cfRule>
  </conditionalFormatting>
  <hyperlinks>
    <hyperlink ref="H35" r:id="rId1" display="mailto:info@vetro.be" xr:uid="{D8FD23D2-91D8-43E0-9436-88EED6126F76}"/>
    <hyperlink ref="H4" r:id="rId2" display="mailto:jef_vaesen@hotmail.com" xr:uid="{2F480994-D9D8-4384-A6FB-5BB6D19E17D5}"/>
    <hyperlink ref="H12" r:id="rId3" display="mailto:hansfaes@yahoo.com" xr:uid="{90B9FB43-26CB-4EB6-B9CD-57887654E73C}"/>
    <hyperlink ref="H13" r:id="rId4" xr:uid="{C3DCEF0D-C80F-4C8D-B229-AC7740538E3A}"/>
    <hyperlink ref="H8" r:id="rId5" xr:uid="{28974236-FFCA-4FAD-8C23-22700F8981E5}"/>
    <hyperlink ref="H14" r:id="rId6" xr:uid="{C3B7CB5E-A159-4241-8174-2E5FB38D3C1B}"/>
    <hyperlink ref="H9" r:id="rId7" xr:uid="{21FDAE93-4099-4EAB-97A6-8437790D5DAD}"/>
    <hyperlink ref="H15" r:id="rId8" display="mailto:rataplan1959@hotmail.com" xr:uid="{0859C1D2-EB55-4148-92F2-2EAE69924FF1}"/>
    <hyperlink ref="H16" r:id="rId9" xr:uid="{E706E83C-E08D-49D2-9458-0FFDF7E8A33C}"/>
    <hyperlink ref="H32" r:id="rId10" display="mailto:patrickolijslagers@gmail.com" xr:uid="{12CC282D-9236-4280-B7CF-70021BE270E6}"/>
    <hyperlink ref="H23" r:id="rId11" xr:uid="{CA43B000-5EA4-4114-A385-3E764AE350EF}"/>
    <hyperlink ref="H21" r:id="rId12" xr:uid="{FDFE4906-457F-49AA-A32F-5E08FEE89B9D}"/>
    <hyperlink ref="H28" r:id="rId13" xr:uid="{7A3C74F2-BE1B-4CF8-A880-41E04296713B}"/>
    <hyperlink ref="H27" r:id="rId14" display="mailto:ivo.vos1@telenet.be" xr:uid="{B8F69E47-3A25-4065-BC77-E81B8E7A2ED7}"/>
    <hyperlink ref="H29" r:id="rId15" display="mailto:raf.verschueren@gmail.com" xr:uid="{DD0D326A-BADD-4886-BD02-7E8E7BA81BC2}"/>
    <hyperlink ref="H31" r:id="rId16" xr:uid="{18D564D0-454D-4089-9846-FE0AC877794F}"/>
    <hyperlink ref="H33" r:id="rId17" display="mailto:erik.peeten@telenet.be" xr:uid="{6C6C4234-290D-483B-A999-4FDC3041C8FF}"/>
    <hyperlink ref="H20" r:id="rId18" display="mailto:ikbenjo@gmail.com" xr:uid="{A10335ED-CB4D-4E94-9FCB-4FE8C0B56BE5}"/>
    <hyperlink ref="H26" r:id="rId19" xr:uid="{CA12FF54-45DB-476F-9FB7-EEB396825F1B}"/>
    <hyperlink ref="H19" r:id="rId20" xr:uid="{0925B2B9-2531-4A41-A200-5F3C28CAF22D}"/>
    <hyperlink ref="H24" r:id="rId21" xr:uid="{39073B9E-29F8-4EDB-B5B6-59C99BC0F49B}"/>
    <hyperlink ref="H6" r:id="rId22" xr:uid="{8FB80610-060A-47B4-8371-BAE5161F6584}"/>
    <hyperlink ref="H10" r:id="rId23" xr:uid="{9EDE94B5-BC58-4EEE-880C-3CE47CE02E33}"/>
    <hyperlink ref="H18" r:id="rId24" xr:uid="{4B449591-787C-4C38-BF56-9BB54E6EA9E8}"/>
    <hyperlink ref="G39" r:id="rId25" xr:uid="{44C8662D-A5C0-4EB3-9AE0-8BC59A32A0B8}"/>
    <hyperlink ref="H25" r:id="rId26" xr:uid="{B88F6084-06A5-4495-B197-9782AFFF1907}"/>
    <hyperlink ref="H22" r:id="rId27" xr:uid="{D7972D61-D0F9-436E-9191-D09253FB32EA}"/>
    <hyperlink ref="H5" r:id="rId28" xr:uid="{27F742DC-B928-4B97-8CD0-97A3DE6D451F}"/>
    <hyperlink ref="H7" r:id="rId29" display="mailto:luk.claes@telenet.be" xr:uid="{08929227-2873-4D8B-A202-58219C686BBA}"/>
  </hyperlinks>
  <pageMargins left="0.7" right="0.7" top="0.75" bottom="0.75" header="0.3" footer="0.3"/>
  <pageSetup paperSize="9" orientation="portrait" horizontalDpi="4294967293" verticalDpi="0" r:id="rId30"/>
  <legacyDrawing r:id="rId3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V43"/>
  <sheetViews>
    <sheetView zoomScale="66" zoomScaleNormal="66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G27" sqref="G27"/>
    </sheetView>
  </sheetViews>
  <sheetFormatPr defaultRowHeight="21" x14ac:dyDescent="0.4"/>
  <cols>
    <col min="1" max="1" width="15.33203125" style="33" customWidth="1"/>
    <col min="2" max="2" width="35.5546875" customWidth="1"/>
    <col min="3" max="3" width="15.44140625" customWidth="1"/>
    <col min="4" max="6" width="4.6640625" customWidth="1"/>
    <col min="7" max="7" width="19" customWidth="1"/>
    <col min="8" max="9" width="4.6640625" customWidth="1"/>
    <col min="10" max="10" width="13.44140625" customWidth="1"/>
    <col min="11" max="16" width="4.6640625" style="95" customWidth="1"/>
    <col min="17" max="18" width="9.109375" style="95"/>
    <col min="19" max="19" width="18.33203125" style="95" customWidth="1"/>
    <col min="20" max="22" width="9.109375" style="95"/>
  </cols>
  <sheetData>
    <row r="1" spans="1:21" ht="45" customHeight="1" x14ac:dyDescent="0.4">
      <c r="A1" s="34" t="s">
        <v>102</v>
      </c>
      <c r="B1" s="35" t="s">
        <v>103</v>
      </c>
      <c r="C1" s="35" t="s">
        <v>137</v>
      </c>
      <c r="K1" s="94" t="s">
        <v>115</v>
      </c>
    </row>
    <row r="2" spans="1:21" x14ac:dyDescent="0.4">
      <c r="A2" s="55" t="s">
        <v>0</v>
      </c>
      <c r="B2" s="12" t="s">
        <v>1</v>
      </c>
      <c r="C2" s="36">
        <v>1</v>
      </c>
      <c r="F2" s="31">
        <v>1</v>
      </c>
      <c r="G2" s="12" t="s">
        <v>8</v>
      </c>
      <c r="K2" s="96">
        <v>1</v>
      </c>
      <c r="L2" s="96" t="s">
        <v>105</v>
      </c>
      <c r="R2" s="97" t="s">
        <v>97</v>
      </c>
      <c r="S2" s="97" t="s">
        <v>98</v>
      </c>
    </row>
    <row r="3" spans="1:21" x14ac:dyDescent="0.4">
      <c r="A3" s="55" t="s">
        <v>4</v>
      </c>
      <c r="B3" s="12" t="s">
        <v>5</v>
      </c>
      <c r="C3" s="36">
        <v>1</v>
      </c>
      <c r="F3" s="24">
        <v>2</v>
      </c>
      <c r="G3" s="12" t="s">
        <v>14</v>
      </c>
      <c r="K3" s="96">
        <v>2</v>
      </c>
      <c r="L3" s="96" t="s">
        <v>106</v>
      </c>
      <c r="R3" s="97" t="s">
        <v>93</v>
      </c>
      <c r="S3" s="97" t="s">
        <v>94</v>
      </c>
      <c r="U3" s="98" t="s">
        <v>99</v>
      </c>
    </row>
    <row r="4" spans="1:21" x14ac:dyDescent="0.4">
      <c r="A4" s="55" t="s">
        <v>9</v>
      </c>
      <c r="B4" s="12" t="s">
        <v>10</v>
      </c>
      <c r="C4" s="36">
        <v>1</v>
      </c>
      <c r="F4" s="24">
        <v>3</v>
      </c>
      <c r="G4" s="12" t="s">
        <v>19</v>
      </c>
      <c r="K4" s="96">
        <v>3</v>
      </c>
      <c r="L4" s="96" t="s">
        <v>107</v>
      </c>
      <c r="R4" s="97" t="s">
        <v>92</v>
      </c>
      <c r="S4" s="97" t="s">
        <v>91</v>
      </c>
    </row>
    <row r="5" spans="1:21" x14ac:dyDescent="0.4">
      <c r="A5" s="55" t="s">
        <v>2</v>
      </c>
      <c r="B5" s="12" t="s">
        <v>3</v>
      </c>
      <c r="C5" s="36">
        <v>1</v>
      </c>
      <c r="F5" s="24">
        <v>4</v>
      </c>
      <c r="G5" s="12" t="s">
        <v>24</v>
      </c>
      <c r="K5" s="96">
        <v>4</v>
      </c>
      <c r="L5" s="96" t="s">
        <v>108</v>
      </c>
      <c r="R5" s="97" t="s">
        <v>95</v>
      </c>
      <c r="S5" s="97" t="s">
        <v>96</v>
      </c>
    </row>
    <row r="6" spans="1:21" x14ac:dyDescent="0.4">
      <c r="A6" s="55" t="s">
        <v>15</v>
      </c>
      <c r="B6" s="12" t="s">
        <v>16</v>
      </c>
      <c r="C6" s="36">
        <v>1</v>
      </c>
      <c r="F6" s="24" t="s">
        <v>30</v>
      </c>
      <c r="G6" s="12" t="s">
        <v>31</v>
      </c>
      <c r="K6" s="96">
        <v>5</v>
      </c>
      <c r="L6" s="96" t="s">
        <v>109</v>
      </c>
    </row>
    <row r="7" spans="1:21" x14ac:dyDescent="0.4">
      <c r="A7" s="55" t="s">
        <v>20</v>
      </c>
      <c r="B7" s="12" t="s">
        <v>21</v>
      </c>
      <c r="C7" s="36">
        <v>1</v>
      </c>
      <c r="F7" s="24" t="s">
        <v>38</v>
      </c>
      <c r="G7" s="12" t="s">
        <v>39</v>
      </c>
      <c r="K7" s="96">
        <v>6</v>
      </c>
      <c r="L7" s="96" t="s">
        <v>110</v>
      </c>
      <c r="R7" s="95" t="s">
        <v>113</v>
      </c>
      <c r="S7" s="99" t="s">
        <v>112</v>
      </c>
    </row>
    <row r="8" spans="1:21" x14ac:dyDescent="0.4">
      <c r="A8" s="55" t="s">
        <v>59</v>
      </c>
      <c r="B8" s="12" t="s">
        <v>6</v>
      </c>
      <c r="C8" s="36">
        <v>1</v>
      </c>
      <c r="F8" s="43" t="s">
        <v>37</v>
      </c>
      <c r="G8" s="18" t="s">
        <v>46</v>
      </c>
      <c r="K8" s="96">
        <v>7</v>
      </c>
      <c r="L8" s="96" t="s">
        <v>111</v>
      </c>
      <c r="R8" s="95" t="s">
        <v>114</v>
      </c>
      <c r="S8" s="99" t="s">
        <v>116</v>
      </c>
    </row>
    <row r="9" spans="1:21" x14ac:dyDescent="0.4">
      <c r="A9" s="55" t="s">
        <v>25</v>
      </c>
      <c r="B9" s="12" t="s">
        <v>26</v>
      </c>
      <c r="C9" s="36">
        <v>1</v>
      </c>
      <c r="F9" s="26" t="s">
        <v>53</v>
      </c>
      <c r="G9" s="18" t="s">
        <v>54</v>
      </c>
    </row>
    <row r="10" spans="1:21" x14ac:dyDescent="0.4">
      <c r="A10" s="55" t="s">
        <v>32</v>
      </c>
      <c r="B10" s="12" t="s">
        <v>33</v>
      </c>
      <c r="C10" s="36">
        <v>1</v>
      </c>
      <c r="F10" s="44" t="s">
        <v>52</v>
      </c>
      <c r="G10" s="12" t="s">
        <v>60</v>
      </c>
    </row>
    <row r="11" spans="1:21" x14ac:dyDescent="0.4">
      <c r="A11" s="55" t="s">
        <v>40</v>
      </c>
      <c r="B11" s="12" t="s">
        <v>41</v>
      </c>
      <c r="C11" s="36">
        <v>1</v>
      </c>
      <c r="F11" s="46" t="s">
        <v>66</v>
      </c>
      <c r="G11" s="12" t="s">
        <v>67</v>
      </c>
    </row>
    <row r="12" spans="1:21" x14ac:dyDescent="0.4">
      <c r="A12" s="55" t="s">
        <v>47</v>
      </c>
      <c r="B12" s="12" t="s">
        <v>48</v>
      </c>
      <c r="C12" s="36">
        <v>1</v>
      </c>
      <c r="F12" s="20"/>
      <c r="G12" s="1"/>
    </row>
    <row r="13" spans="1:21" x14ac:dyDescent="0.4">
      <c r="A13" s="55" t="s">
        <v>11</v>
      </c>
      <c r="B13" s="12" t="s">
        <v>12</v>
      </c>
      <c r="C13" s="36">
        <v>1</v>
      </c>
      <c r="F13" s="45" t="s">
        <v>45</v>
      </c>
      <c r="G13" s="12" t="s">
        <v>78</v>
      </c>
    </row>
    <row r="14" spans="1:21" x14ac:dyDescent="0.4">
      <c r="A14" s="55" t="s">
        <v>55</v>
      </c>
      <c r="B14" s="12" t="s">
        <v>56</v>
      </c>
      <c r="C14" s="36">
        <v>0</v>
      </c>
    </row>
    <row r="15" spans="1:21" x14ac:dyDescent="0.4">
      <c r="A15" s="55" t="s">
        <v>17</v>
      </c>
      <c r="B15" s="12" t="s">
        <v>18</v>
      </c>
      <c r="C15" s="36">
        <v>1</v>
      </c>
    </row>
    <row r="16" spans="1:21" x14ac:dyDescent="0.4">
      <c r="A16" s="55" t="s">
        <v>61</v>
      </c>
      <c r="B16" s="12" t="s">
        <v>62</v>
      </c>
      <c r="C16" s="36">
        <v>1</v>
      </c>
    </row>
    <row r="17" spans="1:14" ht="21.6" thickBot="1" x14ac:dyDescent="0.45">
      <c r="A17" s="55" t="s">
        <v>22</v>
      </c>
      <c r="B17" s="12" t="s">
        <v>23</v>
      </c>
      <c r="C17" s="36">
        <v>1</v>
      </c>
    </row>
    <row r="18" spans="1:14" x14ac:dyDescent="0.4">
      <c r="A18" s="55" t="s">
        <v>27</v>
      </c>
      <c r="B18" s="12" t="s">
        <v>28</v>
      </c>
      <c r="C18" s="36">
        <v>1</v>
      </c>
      <c r="H18" s="237" t="s">
        <v>136</v>
      </c>
      <c r="I18" s="238"/>
      <c r="J18" s="238"/>
      <c r="K18" s="238"/>
      <c r="L18" s="238"/>
      <c r="M18" s="238"/>
      <c r="N18" s="239"/>
    </row>
    <row r="19" spans="1:14" ht="21.6" thickBot="1" x14ac:dyDescent="0.45">
      <c r="A19" s="55" t="s">
        <v>34</v>
      </c>
      <c r="B19" s="12" t="s">
        <v>35</v>
      </c>
      <c r="C19" s="36">
        <v>1</v>
      </c>
      <c r="H19" s="240"/>
      <c r="I19" s="241"/>
      <c r="J19" s="241"/>
      <c r="K19" s="241"/>
      <c r="L19" s="241"/>
      <c r="M19" s="241"/>
      <c r="N19" s="242"/>
    </row>
    <row r="20" spans="1:14" ht="21.6" customHeight="1" x14ac:dyDescent="0.4">
      <c r="A20" s="168" t="s">
        <v>389</v>
      </c>
      <c r="B20" s="169" t="s">
        <v>390</v>
      </c>
      <c r="C20" s="36">
        <v>1</v>
      </c>
    </row>
    <row r="21" spans="1:14" x14ac:dyDescent="0.4">
      <c r="A21" s="55" t="s">
        <v>42</v>
      </c>
      <c r="B21" s="12" t="s">
        <v>43</v>
      </c>
      <c r="C21" s="36">
        <v>1</v>
      </c>
    </row>
    <row r="22" spans="1:14" x14ac:dyDescent="0.4">
      <c r="A22" s="55" t="s">
        <v>68</v>
      </c>
      <c r="B22" s="12" t="s">
        <v>69</v>
      </c>
      <c r="C22" s="36">
        <v>1</v>
      </c>
    </row>
    <row r="23" spans="1:14" x14ac:dyDescent="0.4">
      <c r="A23" s="55" t="s">
        <v>49</v>
      </c>
      <c r="B23" s="12" t="s">
        <v>50</v>
      </c>
      <c r="C23" s="36">
        <v>1</v>
      </c>
      <c r="G23" s="80" t="s">
        <v>391</v>
      </c>
      <c r="K23" s="80" t="s">
        <v>392</v>
      </c>
    </row>
    <row r="24" spans="1:14" x14ac:dyDescent="0.4">
      <c r="A24" s="55" t="s">
        <v>104</v>
      </c>
      <c r="B24" s="12"/>
      <c r="C24" s="36">
        <v>0</v>
      </c>
    </row>
    <row r="25" spans="1:14" x14ac:dyDescent="0.4">
      <c r="A25" s="55" t="s">
        <v>57</v>
      </c>
      <c r="B25" s="12" t="s">
        <v>58</v>
      </c>
      <c r="C25" s="36">
        <v>1</v>
      </c>
    </row>
    <row r="26" spans="1:14" x14ac:dyDescent="0.4">
      <c r="A26" s="55" t="s">
        <v>63</v>
      </c>
      <c r="B26" s="12" t="s">
        <v>64</v>
      </c>
      <c r="C26" s="36">
        <v>1</v>
      </c>
    </row>
    <row r="27" spans="1:14" x14ac:dyDescent="0.4">
      <c r="A27" s="55" t="s">
        <v>73</v>
      </c>
      <c r="B27" s="12" t="s">
        <v>74</v>
      </c>
      <c r="C27" s="36">
        <v>1</v>
      </c>
    </row>
    <row r="28" spans="1:14" x14ac:dyDescent="0.4">
      <c r="A28" s="55" t="s">
        <v>79</v>
      </c>
      <c r="B28" s="12" t="s">
        <v>80</v>
      </c>
      <c r="C28" s="36">
        <v>1</v>
      </c>
    </row>
    <row r="29" spans="1:14" x14ac:dyDescent="0.4">
      <c r="A29" s="55" t="s">
        <v>70</v>
      </c>
      <c r="B29" s="12" t="s">
        <v>71</v>
      </c>
      <c r="C29" s="36">
        <v>1</v>
      </c>
    </row>
    <row r="30" spans="1:14" x14ac:dyDescent="0.4">
      <c r="A30" s="55" t="s">
        <v>75</v>
      </c>
      <c r="B30" s="12" t="s">
        <v>76</v>
      </c>
      <c r="C30" s="36">
        <v>1</v>
      </c>
    </row>
    <row r="31" spans="1:14" x14ac:dyDescent="0.4">
      <c r="A31" s="140" t="s">
        <v>318</v>
      </c>
      <c r="B31" s="12" t="s">
        <v>317</v>
      </c>
      <c r="C31" s="36">
        <v>1</v>
      </c>
    </row>
    <row r="32" spans="1:14" x14ac:dyDescent="0.4">
      <c r="A32" s="55" t="s">
        <v>83</v>
      </c>
      <c r="B32" s="12" t="s">
        <v>84</v>
      </c>
      <c r="C32" s="36">
        <v>1</v>
      </c>
    </row>
    <row r="33" spans="1:3" x14ac:dyDescent="0.4">
      <c r="A33" s="55" t="s">
        <v>81</v>
      </c>
      <c r="B33" s="12" t="s">
        <v>82</v>
      </c>
      <c r="C33" s="36">
        <v>1</v>
      </c>
    </row>
    <row r="34" spans="1:3" x14ac:dyDescent="0.4">
      <c r="A34" s="55" t="s">
        <v>282</v>
      </c>
      <c r="B34" s="12" t="s">
        <v>85</v>
      </c>
      <c r="C34" s="36">
        <v>1</v>
      </c>
    </row>
    <row r="35" spans="1:3" x14ac:dyDescent="0.4">
      <c r="A35" s="55" t="s">
        <v>72</v>
      </c>
      <c r="B35" s="12" t="s">
        <v>85</v>
      </c>
      <c r="C35" s="36">
        <v>1</v>
      </c>
    </row>
    <row r="36" spans="1:3" x14ac:dyDescent="0.4">
      <c r="A36" s="55" t="s">
        <v>86</v>
      </c>
      <c r="B36" s="12" t="s">
        <v>87</v>
      </c>
      <c r="C36" s="36">
        <v>1</v>
      </c>
    </row>
    <row r="37" spans="1:3" x14ac:dyDescent="0.4">
      <c r="A37" s="55"/>
      <c r="B37" s="12"/>
      <c r="C37" s="36">
        <v>0</v>
      </c>
    </row>
    <row r="38" spans="1:3" x14ac:dyDescent="0.4">
      <c r="A38" s="55"/>
      <c r="B38" s="12"/>
      <c r="C38" s="36">
        <v>0</v>
      </c>
    </row>
    <row r="39" spans="1:3" x14ac:dyDescent="0.4">
      <c r="C39" s="36"/>
    </row>
    <row r="40" spans="1:3" x14ac:dyDescent="0.4">
      <c r="C40" s="36"/>
    </row>
    <row r="41" spans="1:3" x14ac:dyDescent="0.4">
      <c r="C41" s="36"/>
    </row>
    <row r="42" spans="1:3" x14ac:dyDescent="0.4">
      <c r="C42" s="36"/>
    </row>
    <row r="43" spans="1:3" x14ac:dyDescent="0.4">
      <c r="C43" s="36"/>
    </row>
  </sheetData>
  <mergeCells count="1">
    <mergeCell ref="H18:N19"/>
  </mergeCells>
  <conditionalFormatting sqref="A2:A38">
    <cfRule type="duplicateValues" dxfId="2" priority="6"/>
  </conditionalFormatting>
  <conditionalFormatting sqref="U3">
    <cfRule type="cellIs" dxfId="1" priority="1" operator="equal">
      <formula>"x"</formula>
    </cfRule>
  </conditionalFormatting>
  <pageMargins left="0.7" right="0.7" top="0.75" bottom="0.75" header="0.3" footer="0.3"/>
  <pageSetup paperSize="9" orientation="portrait" horizontalDpi="4294967293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opLeftCell="A16" zoomScale="115" zoomScaleNormal="115" workbookViewId="0">
      <selection activeCell="F21" sqref="F21"/>
    </sheetView>
  </sheetViews>
  <sheetFormatPr defaultRowHeight="14.4" x14ac:dyDescent="0.3"/>
  <cols>
    <col min="1" max="1" width="19.88671875" customWidth="1"/>
    <col min="2" max="2" width="13.109375" bestFit="1" customWidth="1"/>
    <col min="3" max="3" width="48.44140625" bestFit="1" customWidth="1"/>
    <col min="4" max="4" width="25.33203125" bestFit="1" customWidth="1"/>
  </cols>
  <sheetData>
    <row r="1" spans="2:6" ht="43.5" customHeight="1" thickBot="1" x14ac:dyDescent="0.35">
      <c r="B1" s="243" t="s">
        <v>140</v>
      </c>
      <c r="C1" s="244"/>
      <c r="D1" s="245"/>
    </row>
    <row r="2" spans="2:6" ht="18" x14ac:dyDescent="0.35">
      <c r="B2" s="100" t="s">
        <v>118</v>
      </c>
      <c r="C2" s="100" t="s">
        <v>138</v>
      </c>
      <c r="D2" s="101" t="s">
        <v>139</v>
      </c>
      <c r="F2" s="166">
        <v>4.2</v>
      </c>
    </row>
    <row r="3" spans="2:6" ht="18" x14ac:dyDescent="0.35">
      <c r="B3" s="87"/>
      <c r="C3" s="87"/>
      <c r="D3" s="90"/>
    </row>
    <row r="4" spans="2:6" ht="18" x14ac:dyDescent="0.35">
      <c r="B4" s="85" t="s">
        <v>66</v>
      </c>
      <c r="C4" s="87"/>
      <c r="D4" s="91" t="s">
        <v>119</v>
      </c>
    </row>
    <row r="5" spans="2:6" ht="18" x14ac:dyDescent="0.35">
      <c r="B5" s="85" t="s">
        <v>66</v>
      </c>
      <c r="C5" s="87"/>
      <c r="D5" s="91" t="s">
        <v>120</v>
      </c>
      <c r="F5" s="166">
        <v>5</v>
      </c>
    </row>
    <row r="6" spans="2:6" ht="18" x14ac:dyDescent="0.35">
      <c r="B6" s="87"/>
      <c r="C6" s="87"/>
      <c r="D6" s="91"/>
    </row>
    <row r="7" spans="2:6" ht="18" x14ac:dyDescent="0.35">
      <c r="B7" s="86" t="s">
        <v>121</v>
      </c>
      <c r="C7" s="87"/>
      <c r="D7" s="91" t="s">
        <v>122</v>
      </c>
    </row>
    <row r="8" spans="2:6" ht="18" x14ac:dyDescent="0.35">
      <c r="B8" s="86" t="s">
        <v>121</v>
      </c>
      <c r="C8" s="87"/>
      <c r="D8" s="91" t="s">
        <v>123</v>
      </c>
    </row>
    <row r="9" spans="2:6" ht="18" x14ac:dyDescent="0.35">
      <c r="B9" s="86" t="s">
        <v>30</v>
      </c>
      <c r="C9" s="87"/>
      <c r="D9" s="91" t="s">
        <v>122</v>
      </c>
    </row>
    <row r="10" spans="2:6" ht="18" x14ac:dyDescent="0.35">
      <c r="B10" s="86" t="s">
        <v>30</v>
      </c>
      <c r="C10" s="87"/>
      <c r="D10" s="91" t="s">
        <v>123</v>
      </c>
    </row>
    <row r="11" spans="2:6" ht="18" x14ac:dyDescent="0.35">
      <c r="B11" s="86" t="s">
        <v>38</v>
      </c>
      <c r="C11" s="87"/>
      <c r="D11" s="91" t="s">
        <v>122</v>
      </c>
    </row>
    <row r="12" spans="2:6" ht="18" x14ac:dyDescent="0.35">
      <c r="B12" s="86" t="s">
        <v>38</v>
      </c>
      <c r="C12" s="87"/>
      <c r="D12" s="91" t="s">
        <v>123</v>
      </c>
    </row>
    <row r="13" spans="2:6" ht="18" x14ac:dyDescent="0.35">
      <c r="B13" s="87"/>
      <c r="C13" s="87"/>
      <c r="D13" s="91"/>
    </row>
    <row r="14" spans="2:6" ht="18" x14ac:dyDescent="0.35">
      <c r="B14" s="82" t="s">
        <v>37</v>
      </c>
      <c r="C14" s="87"/>
      <c r="D14" s="91" t="s">
        <v>124</v>
      </c>
    </row>
    <row r="15" spans="2:6" ht="18" x14ac:dyDescent="0.35">
      <c r="B15" s="82" t="s">
        <v>37</v>
      </c>
      <c r="C15" s="87"/>
      <c r="D15" s="91" t="s">
        <v>125</v>
      </c>
    </row>
    <row r="16" spans="2:6" ht="18" x14ac:dyDescent="0.35">
      <c r="B16" s="82" t="s">
        <v>37</v>
      </c>
      <c r="C16" s="87"/>
      <c r="D16" s="91"/>
    </row>
    <row r="17" spans="1:4" ht="18" x14ac:dyDescent="0.35">
      <c r="B17" s="87"/>
      <c r="C17" s="87"/>
      <c r="D17" s="91"/>
    </row>
    <row r="18" spans="1:4" ht="18" x14ac:dyDescent="0.35">
      <c r="B18" s="83" t="s">
        <v>52</v>
      </c>
      <c r="C18" s="87"/>
      <c r="D18" s="91" t="s">
        <v>126</v>
      </c>
    </row>
    <row r="19" spans="1:4" ht="18" x14ac:dyDescent="0.35">
      <c r="B19" s="83" t="s">
        <v>52</v>
      </c>
      <c r="C19" s="87"/>
      <c r="D19" s="91" t="s">
        <v>127</v>
      </c>
    </row>
    <row r="20" spans="1:4" ht="18" x14ac:dyDescent="0.35">
      <c r="B20" s="87"/>
      <c r="C20" s="87"/>
      <c r="D20" s="91"/>
    </row>
    <row r="21" spans="1:4" ht="18" x14ac:dyDescent="0.35">
      <c r="B21" s="84" t="s">
        <v>45</v>
      </c>
      <c r="C21" s="87"/>
      <c r="D21" s="91" t="s">
        <v>128</v>
      </c>
    </row>
    <row r="22" spans="1:4" ht="18" x14ac:dyDescent="0.35">
      <c r="B22" s="84" t="s">
        <v>45</v>
      </c>
      <c r="C22" s="87"/>
      <c r="D22" s="91" t="s">
        <v>125</v>
      </c>
    </row>
    <row r="23" spans="1:4" ht="18" x14ac:dyDescent="0.35">
      <c r="B23" s="87"/>
      <c r="C23" s="87"/>
      <c r="D23" s="91"/>
    </row>
    <row r="24" spans="1:4" ht="18" x14ac:dyDescent="0.35">
      <c r="A24" s="80" t="s">
        <v>129</v>
      </c>
      <c r="B24" s="88" t="s">
        <v>130</v>
      </c>
      <c r="C24" s="87" t="s">
        <v>130</v>
      </c>
      <c r="D24" s="91" t="s">
        <v>131</v>
      </c>
    </row>
    <row r="25" spans="1:4" ht="18" x14ac:dyDescent="0.35">
      <c r="B25" s="88" t="s">
        <v>132</v>
      </c>
      <c r="C25" s="87" t="s">
        <v>132</v>
      </c>
      <c r="D25" s="91" t="s">
        <v>133</v>
      </c>
    </row>
    <row r="26" spans="1:4" ht="18" x14ac:dyDescent="0.35">
      <c r="B26" s="87"/>
      <c r="C26" s="87"/>
      <c r="D26" s="87"/>
    </row>
    <row r="27" spans="1:4" ht="18" x14ac:dyDescent="0.35">
      <c r="B27" s="81" t="s">
        <v>53</v>
      </c>
      <c r="C27" s="87" t="s">
        <v>134</v>
      </c>
      <c r="D27" s="91" t="s">
        <v>112</v>
      </c>
    </row>
    <row r="28" spans="1:4" ht="18" x14ac:dyDescent="0.35">
      <c r="B28" s="81" t="s">
        <v>53</v>
      </c>
      <c r="C28" s="89" t="s">
        <v>135</v>
      </c>
      <c r="D28" s="92" t="s">
        <v>116</v>
      </c>
    </row>
    <row r="31" spans="1:4" ht="31.2" x14ac:dyDescent="0.6">
      <c r="C31" s="93" t="s">
        <v>136</v>
      </c>
    </row>
    <row r="33" spans="3:3" x14ac:dyDescent="0.3">
      <c r="C33" s="167" t="str">
        <f>IF($F$5&gt;=$F$2,"Proficiat: Promotie!","Geen promotie")</f>
        <v>Proficiat: Promotie!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3837-12A8-4342-B838-DA4348D777AD}">
  <dimension ref="A1:V30"/>
  <sheetViews>
    <sheetView topLeftCell="A3" zoomScale="115" zoomScaleNormal="115" workbookViewId="0">
      <selection activeCell="Q2" sqref="Q2"/>
    </sheetView>
  </sheetViews>
  <sheetFormatPr defaultColWidth="8.88671875" defaultRowHeight="15.6" x14ac:dyDescent="0.3"/>
  <cols>
    <col min="1" max="1" width="8.88671875" style="178"/>
    <col min="2" max="2" width="26.6640625" style="176" bestFit="1" customWidth="1"/>
    <col min="3" max="5" width="6.6640625" style="176" customWidth="1"/>
    <col min="6" max="6" width="4.33203125" style="176" customWidth="1"/>
    <col min="7" max="7" width="8.88671875" style="178"/>
    <col min="8" max="8" width="26.6640625" style="176" bestFit="1" customWidth="1"/>
    <col min="9" max="10" width="6.6640625" style="176" customWidth="1"/>
    <col min="11" max="11" width="3.33203125" style="176" bestFit="1" customWidth="1"/>
    <col min="12" max="12" width="5.33203125" style="176" customWidth="1"/>
    <col min="13" max="13" width="11.88671875" style="176" customWidth="1"/>
    <col min="14" max="14" width="4.33203125" style="176" bestFit="1" customWidth="1"/>
    <col min="15" max="16" width="3.33203125" style="176" bestFit="1" customWidth="1"/>
    <col min="17" max="17" width="8.88671875" style="176" customWidth="1"/>
    <col min="18" max="18" width="8.5546875" style="178" customWidth="1"/>
    <col min="19" max="20" width="3.33203125" style="178" bestFit="1" customWidth="1"/>
    <col min="21" max="21" width="4.33203125" style="178" customWidth="1"/>
    <col min="22" max="16384" width="8.88671875" style="176"/>
  </cols>
  <sheetData>
    <row r="1" spans="1:21" s="173" customFormat="1" ht="24" thickBot="1" x14ac:dyDescent="0.5">
      <c r="A1" s="230" t="s">
        <v>370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  <c r="R1" s="174"/>
      <c r="S1" s="174"/>
      <c r="T1" s="174"/>
      <c r="U1" s="174"/>
    </row>
    <row r="2" spans="1:21" ht="16.95" customHeight="1" x14ac:dyDescent="0.3">
      <c r="A2" s="156" t="s">
        <v>349</v>
      </c>
      <c r="B2" s="192" t="s">
        <v>101</v>
      </c>
      <c r="C2" s="175">
        <v>20</v>
      </c>
      <c r="D2" s="175">
        <v>14</v>
      </c>
      <c r="E2" s="175">
        <v>12</v>
      </c>
      <c r="G2" s="156" t="s">
        <v>341</v>
      </c>
      <c r="H2" s="152" t="s">
        <v>306</v>
      </c>
      <c r="I2" s="175">
        <f t="shared" ref="I2:I26" si="0">C2</f>
        <v>20</v>
      </c>
      <c r="J2" s="175">
        <f t="shared" ref="J2:J26" si="1">D2</f>
        <v>14</v>
      </c>
      <c r="K2" s="175">
        <f t="shared" ref="K2:K26" si="2">E2</f>
        <v>12</v>
      </c>
      <c r="M2" s="193" t="s">
        <v>471</v>
      </c>
      <c r="N2" s="177">
        <v>20</v>
      </c>
      <c r="O2" s="177">
        <v>14</v>
      </c>
      <c r="P2" s="177">
        <v>12</v>
      </c>
    </row>
    <row r="3" spans="1:21" ht="16.95" customHeight="1" x14ac:dyDescent="0.3">
      <c r="A3" s="157" t="s">
        <v>357</v>
      </c>
      <c r="B3" s="191" t="s">
        <v>315</v>
      </c>
      <c r="C3" s="177">
        <v>60</v>
      </c>
      <c r="D3" s="177">
        <v>35</v>
      </c>
      <c r="E3" s="177">
        <v>18</v>
      </c>
      <c r="G3" s="157" t="s">
        <v>337</v>
      </c>
      <c r="H3" s="153" t="s">
        <v>7</v>
      </c>
      <c r="I3" s="175">
        <f t="shared" si="0"/>
        <v>60</v>
      </c>
      <c r="J3" s="175">
        <f t="shared" si="1"/>
        <v>35</v>
      </c>
      <c r="K3" s="175">
        <f t="shared" si="2"/>
        <v>18</v>
      </c>
      <c r="M3" s="193" t="s">
        <v>472</v>
      </c>
      <c r="N3" s="177">
        <v>29</v>
      </c>
      <c r="O3" s="177">
        <v>20</v>
      </c>
      <c r="P3" s="177">
        <v>14</v>
      </c>
    </row>
    <row r="4" spans="1:21" ht="16.95" customHeight="1" x14ac:dyDescent="0.3">
      <c r="A4" s="157" t="s">
        <v>350</v>
      </c>
      <c r="B4" s="190" t="s">
        <v>51</v>
      </c>
      <c r="C4" s="177">
        <v>20</v>
      </c>
      <c r="D4" s="177">
        <v>14</v>
      </c>
      <c r="E4" s="177">
        <v>12</v>
      </c>
      <c r="G4" s="157" t="s">
        <v>342</v>
      </c>
      <c r="H4" s="153" t="s">
        <v>304</v>
      </c>
      <c r="I4" s="175">
        <f t="shared" si="0"/>
        <v>20</v>
      </c>
      <c r="J4" s="175">
        <f t="shared" si="1"/>
        <v>14</v>
      </c>
      <c r="K4" s="175">
        <f t="shared" si="2"/>
        <v>12</v>
      </c>
      <c r="M4" s="193" t="s">
        <v>464</v>
      </c>
      <c r="N4" s="177">
        <v>35</v>
      </c>
      <c r="O4" s="177">
        <v>20</v>
      </c>
      <c r="P4" s="177">
        <v>12</v>
      </c>
    </row>
    <row r="5" spans="1:21" ht="16.95" customHeight="1" x14ac:dyDescent="0.3">
      <c r="A5" s="157" t="s">
        <v>351</v>
      </c>
      <c r="B5" s="190" t="s">
        <v>65</v>
      </c>
      <c r="C5" s="177" t="s">
        <v>406</v>
      </c>
      <c r="D5" s="177">
        <v>85</v>
      </c>
      <c r="E5" s="177">
        <v>36</v>
      </c>
      <c r="G5" s="157" t="s">
        <v>335</v>
      </c>
      <c r="H5" s="153" t="s">
        <v>13</v>
      </c>
      <c r="I5" s="175" t="str">
        <f t="shared" si="0"/>
        <v>180K</v>
      </c>
      <c r="J5" s="175">
        <f t="shared" si="1"/>
        <v>85</v>
      </c>
      <c r="K5" s="175">
        <f t="shared" si="2"/>
        <v>36</v>
      </c>
      <c r="M5" s="193" t="s">
        <v>447</v>
      </c>
      <c r="N5" s="177">
        <v>32</v>
      </c>
      <c r="O5" s="177">
        <v>20</v>
      </c>
      <c r="P5" s="177">
        <v>12</v>
      </c>
    </row>
    <row r="6" spans="1:21" ht="16.95" customHeight="1" x14ac:dyDescent="0.3">
      <c r="A6" s="157" t="s">
        <v>352</v>
      </c>
      <c r="B6" s="153" t="s">
        <v>88</v>
      </c>
      <c r="C6" s="177">
        <v>104</v>
      </c>
      <c r="D6" s="177">
        <v>35</v>
      </c>
      <c r="E6" s="177">
        <v>18</v>
      </c>
      <c r="G6" s="157" t="s">
        <v>343</v>
      </c>
      <c r="H6" s="153" t="s">
        <v>303</v>
      </c>
      <c r="I6" s="175">
        <f t="shared" si="0"/>
        <v>104</v>
      </c>
      <c r="J6" s="175">
        <f t="shared" si="1"/>
        <v>35</v>
      </c>
      <c r="K6" s="175">
        <f t="shared" si="2"/>
        <v>18</v>
      </c>
      <c r="M6" s="193" t="s">
        <v>454</v>
      </c>
      <c r="N6" s="177">
        <v>164</v>
      </c>
      <c r="O6" s="177">
        <v>40</v>
      </c>
      <c r="P6" s="177">
        <v>20</v>
      </c>
    </row>
    <row r="7" spans="1:21" ht="16.95" customHeight="1" x14ac:dyDescent="0.3">
      <c r="A7" s="157" t="s">
        <v>353</v>
      </c>
      <c r="B7" s="190" t="s">
        <v>29</v>
      </c>
      <c r="C7" s="177">
        <v>41</v>
      </c>
      <c r="D7" s="177">
        <v>23</v>
      </c>
      <c r="E7" s="177">
        <v>14</v>
      </c>
      <c r="G7" s="157" t="s">
        <v>344</v>
      </c>
      <c r="H7" s="153" t="s">
        <v>305</v>
      </c>
      <c r="I7" s="175">
        <f t="shared" si="0"/>
        <v>41</v>
      </c>
      <c r="J7" s="175">
        <f t="shared" si="1"/>
        <v>23</v>
      </c>
      <c r="K7" s="175">
        <f t="shared" si="2"/>
        <v>14</v>
      </c>
      <c r="M7" s="193" t="s">
        <v>446</v>
      </c>
      <c r="N7" s="177">
        <v>92</v>
      </c>
      <c r="O7" s="177">
        <v>35</v>
      </c>
      <c r="P7" s="177">
        <v>18</v>
      </c>
    </row>
    <row r="8" spans="1:21" ht="16.95" customHeight="1" x14ac:dyDescent="0.3">
      <c r="A8" s="157" t="s">
        <v>354</v>
      </c>
      <c r="B8" s="190" t="s">
        <v>316</v>
      </c>
      <c r="C8" s="177">
        <v>38</v>
      </c>
      <c r="D8" s="177">
        <v>20</v>
      </c>
      <c r="E8" s="177">
        <v>16</v>
      </c>
      <c r="G8" s="157" t="s">
        <v>348</v>
      </c>
      <c r="H8" s="153" t="s">
        <v>312</v>
      </c>
      <c r="I8" s="175">
        <f t="shared" si="0"/>
        <v>38</v>
      </c>
      <c r="J8" s="175">
        <f t="shared" si="1"/>
        <v>20</v>
      </c>
      <c r="K8" s="175">
        <f t="shared" si="2"/>
        <v>16</v>
      </c>
      <c r="M8" s="193" t="s">
        <v>441</v>
      </c>
      <c r="N8" s="177">
        <v>20</v>
      </c>
      <c r="O8" s="177">
        <v>14</v>
      </c>
      <c r="P8" s="177">
        <v>12</v>
      </c>
    </row>
    <row r="9" spans="1:21" ht="16.95" customHeight="1" x14ac:dyDescent="0.3">
      <c r="A9" s="157" t="s">
        <v>355</v>
      </c>
      <c r="B9" s="190" t="s">
        <v>36</v>
      </c>
      <c r="C9" s="177" t="s">
        <v>465</v>
      </c>
      <c r="D9" s="177">
        <v>40</v>
      </c>
      <c r="E9" s="177">
        <v>26</v>
      </c>
      <c r="G9" s="157" t="s">
        <v>353</v>
      </c>
      <c r="H9" s="155" t="s">
        <v>29</v>
      </c>
      <c r="I9" s="175" t="str">
        <f t="shared" si="0"/>
        <v>115K</v>
      </c>
      <c r="J9" s="175">
        <f t="shared" si="1"/>
        <v>40</v>
      </c>
      <c r="K9" s="175">
        <f t="shared" si="2"/>
        <v>26</v>
      </c>
      <c r="M9" s="193" t="s">
        <v>473</v>
      </c>
      <c r="N9" s="177">
        <v>104</v>
      </c>
      <c r="O9" s="177">
        <v>35</v>
      </c>
      <c r="P9" s="177">
        <v>20</v>
      </c>
      <c r="R9" s="178" t="s">
        <v>371</v>
      </c>
      <c r="S9" s="178" t="s">
        <v>372</v>
      </c>
      <c r="U9" s="178" t="s">
        <v>398</v>
      </c>
    </row>
    <row r="10" spans="1:21" ht="16.95" customHeight="1" x14ac:dyDescent="0.3">
      <c r="A10" s="157" t="s">
        <v>356</v>
      </c>
      <c r="B10" s="153" t="s">
        <v>311</v>
      </c>
      <c r="C10" s="177">
        <v>23</v>
      </c>
      <c r="D10" s="177">
        <v>14</v>
      </c>
      <c r="E10" s="177">
        <v>12</v>
      </c>
      <c r="G10" s="157" t="s">
        <v>345</v>
      </c>
      <c r="H10" s="153" t="s">
        <v>235</v>
      </c>
      <c r="I10" s="175">
        <f t="shared" si="0"/>
        <v>23</v>
      </c>
      <c r="J10" s="175">
        <f t="shared" si="1"/>
        <v>14</v>
      </c>
      <c r="K10" s="175">
        <f t="shared" si="2"/>
        <v>12</v>
      </c>
      <c r="M10" s="193" t="s">
        <v>451</v>
      </c>
      <c r="N10" s="177">
        <v>38</v>
      </c>
      <c r="O10" s="177">
        <v>20</v>
      </c>
      <c r="P10" s="177">
        <v>14</v>
      </c>
      <c r="R10" s="178">
        <v>48</v>
      </c>
      <c r="S10" s="177">
        <v>41</v>
      </c>
      <c r="T10" s="177">
        <v>38</v>
      </c>
      <c r="U10" s="177">
        <v>60</v>
      </c>
    </row>
    <row r="11" spans="1:21" ht="16.95" customHeight="1" x14ac:dyDescent="0.3">
      <c r="A11" s="157" t="s">
        <v>333</v>
      </c>
      <c r="B11" s="190" t="s">
        <v>202</v>
      </c>
      <c r="C11" s="177">
        <v>26</v>
      </c>
      <c r="D11" s="177">
        <v>14</v>
      </c>
      <c r="E11" s="177">
        <v>12</v>
      </c>
      <c r="G11" s="157" t="s">
        <v>355</v>
      </c>
      <c r="H11" s="155" t="s">
        <v>36</v>
      </c>
      <c r="I11" s="175">
        <f t="shared" si="0"/>
        <v>26</v>
      </c>
      <c r="J11" s="175">
        <f t="shared" si="1"/>
        <v>14</v>
      </c>
      <c r="K11" s="175">
        <f t="shared" si="2"/>
        <v>12</v>
      </c>
      <c r="M11" s="193" t="s">
        <v>445</v>
      </c>
      <c r="N11" s="177">
        <v>20</v>
      </c>
      <c r="O11" s="177">
        <v>14</v>
      </c>
      <c r="P11" s="177">
        <v>12</v>
      </c>
      <c r="R11" s="178">
        <v>38</v>
      </c>
      <c r="S11" s="177">
        <v>20</v>
      </c>
      <c r="T11" s="177">
        <v>23</v>
      </c>
      <c r="U11" s="177">
        <v>29</v>
      </c>
    </row>
    <row r="12" spans="1:21" ht="16.95" customHeight="1" x14ac:dyDescent="0.3">
      <c r="A12" s="157" t="s">
        <v>334</v>
      </c>
      <c r="B12" s="153" t="s">
        <v>44</v>
      </c>
      <c r="C12" s="177" t="s">
        <v>407</v>
      </c>
      <c r="D12" s="177">
        <v>75</v>
      </c>
      <c r="E12" s="177">
        <v>29</v>
      </c>
      <c r="G12" s="157" t="s">
        <v>334</v>
      </c>
      <c r="H12" s="153" t="s">
        <v>44</v>
      </c>
      <c r="I12" s="175" t="str">
        <f t="shared" si="0"/>
        <v>200K</v>
      </c>
      <c r="J12" s="175">
        <f t="shared" si="1"/>
        <v>75</v>
      </c>
      <c r="K12" s="175">
        <f t="shared" si="2"/>
        <v>29</v>
      </c>
      <c r="M12" s="193" t="s">
        <v>474</v>
      </c>
      <c r="N12" s="177">
        <v>38</v>
      </c>
      <c r="O12" s="177">
        <v>20</v>
      </c>
      <c r="P12" s="177">
        <v>16</v>
      </c>
      <c r="R12" s="178">
        <v>26</v>
      </c>
      <c r="S12" s="177">
        <v>20</v>
      </c>
      <c r="T12" s="177">
        <v>20</v>
      </c>
      <c r="U12" s="177">
        <v>23</v>
      </c>
    </row>
    <row r="13" spans="1:21" ht="16.95" customHeight="1" x14ac:dyDescent="0.3">
      <c r="A13" s="157" t="s">
        <v>335</v>
      </c>
      <c r="B13" s="190" t="s">
        <v>13</v>
      </c>
      <c r="C13" s="177">
        <v>32</v>
      </c>
      <c r="D13" s="177">
        <v>20</v>
      </c>
      <c r="E13" s="177">
        <v>12</v>
      </c>
      <c r="G13" s="157" t="s">
        <v>346</v>
      </c>
      <c r="H13" s="153" t="s">
        <v>302</v>
      </c>
      <c r="I13" s="175">
        <f t="shared" si="0"/>
        <v>32</v>
      </c>
      <c r="J13" s="175">
        <f t="shared" si="1"/>
        <v>20</v>
      </c>
      <c r="K13" s="175">
        <f t="shared" si="2"/>
        <v>12</v>
      </c>
      <c r="M13" s="193" t="s">
        <v>450</v>
      </c>
      <c r="N13" s="177">
        <v>41</v>
      </c>
      <c r="O13" s="177">
        <v>23</v>
      </c>
      <c r="P13" s="177">
        <v>14</v>
      </c>
    </row>
    <row r="14" spans="1:21" ht="16.95" customHeight="1" x14ac:dyDescent="0.3">
      <c r="A14" s="157" t="s">
        <v>336</v>
      </c>
      <c r="B14" s="190" t="s">
        <v>100</v>
      </c>
      <c r="C14" s="177">
        <v>44</v>
      </c>
      <c r="D14" s="177">
        <v>26</v>
      </c>
      <c r="E14" s="177">
        <v>14</v>
      </c>
      <c r="G14" s="157" t="s">
        <v>347</v>
      </c>
      <c r="H14" s="153" t="s">
        <v>301</v>
      </c>
      <c r="I14" s="175">
        <f t="shared" si="0"/>
        <v>44</v>
      </c>
      <c r="J14" s="175">
        <f t="shared" si="1"/>
        <v>26</v>
      </c>
      <c r="K14" s="175">
        <f t="shared" si="2"/>
        <v>14</v>
      </c>
      <c r="M14" s="193" t="s">
        <v>453</v>
      </c>
      <c r="N14" s="177">
        <v>60</v>
      </c>
      <c r="O14" s="177">
        <v>35</v>
      </c>
      <c r="P14" s="177">
        <v>18</v>
      </c>
      <c r="R14" s="177">
        <f>SUM(R10:R13)</f>
        <v>112</v>
      </c>
      <c r="S14" s="177">
        <f>SUM(S10:S13)</f>
        <v>81</v>
      </c>
      <c r="T14" s="177">
        <f>SUM(T10:T13)</f>
        <v>81</v>
      </c>
      <c r="U14" s="177">
        <f>SUM(U10:U13)</f>
        <v>112</v>
      </c>
    </row>
    <row r="15" spans="1:21" ht="16.95" customHeight="1" x14ac:dyDescent="0.3">
      <c r="A15" s="157" t="s">
        <v>337</v>
      </c>
      <c r="B15" s="190" t="s">
        <v>7</v>
      </c>
      <c r="C15" s="177">
        <v>20</v>
      </c>
      <c r="D15" s="177">
        <v>14</v>
      </c>
      <c r="E15" s="177">
        <v>12</v>
      </c>
      <c r="G15" s="157" t="s">
        <v>338</v>
      </c>
      <c r="H15" s="153" t="s">
        <v>201</v>
      </c>
      <c r="I15" s="175">
        <f t="shared" si="0"/>
        <v>20</v>
      </c>
      <c r="J15" s="175">
        <f t="shared" si="1"/>
        <v>14</v>
      </c>
      <c r="K15" s="175">
        <f t="shared" si="2"/>
        <v>12</v>
      </c>
      <c r="M15" s="193" t="s">
        <v>475</v>
      </c>
      <c r="N15" s="177">
        <v>200</v>
      </c>
      <c r="O15" s="177">
        <v>75</v>
      </c>
      <c r="P15" s="177">
        <v>29</v>
      </c>
    </row>
    <row r="16" spans="1:21" ht="16.95" customHeight="1" x14ac:dyDescent="0.3">
      <c r="A16" s="157" t="s">
        <v>338</v>
      </c>
      <c r="B16" s="190" t="s">
        <v>201</v>
      </c>
      <c r="C16" s="177">
        <v>35</v>
      </c>
      <c r="D16" s="177">
        <v>20</v>
      </c>
      <c r="E16" s="177">
        <v>12</v>
      </c>
      <c r="G16" s="157" t="s">
        <v>340</v>
      </c>
      <c r="H16" s="153" t="s">
        <v>272</v>
      </c>
      <c r="I16" s="175">
        <f t="shared" si="0"/>
        <v>35</v>
      </c>
      <c r="J16" s="175">
        <f t="shared" si="1"/>
        <v>20</v>
      </c>
      <c r="K16" s="175">
        <f t="shared" si="2"/>
        <v>12</v>
      </c>
      <c r="M16" s="193" t="s">
        <v>442</v>
      </c>
      <c r="N16" s="177">
        <v>164</v>
      </c>
      <c r="O16" s="177">
        <v>40</v>
      </c>
      <c r="P16" s="177">
        <v>26</v>
      </c>
      <c r="R16" s="178" t="s">
        <v>431</v>
      </c>
    </row>
    <row r="17" spans="1:22" ht="16.95" customHeight="1" x14ac:dyDescent="0.3">
      <c r="A17" s="157" t="s">
        <v>339</v>
      </c>
      <c r="B17" s="190" t="s">
        <v>281</v>
      </c>
      <c r="C17" s="177">
        <v>104</v>
      </c>
      <c r="D17" s="177">
        <v>35</v>
      </c>
      <c r="E17" s="177">
        <v>20</v>
      </c>
      <c r="G17" s="157" t="s">
        <v>333</v>
      </c>
      <c r="H17" s="153" t="s">
        <v>202</v>
      </c>
      <c r="I17" s="175">
        <f t="shared" si="0"/>
        <v>104</v>
      </c>
      <c r="J17" s="175">
        <f t="shared" si="1"/>
        <v>35</v>
      </c>
      <c r="K17" s="175">
        <f t="shared" si="2"/>
        <v>20</v>
      </c>
      <c r="M17" s="193" t="s">
        <v>476</v>
      </c>
      <c r="N17" s="177">
        <v>180</v>
      </c>
      <c r="O17" s="177">
        <v>85</v>
      </c>
      <c r="P17" s="177">
        <v>36</v>
      </c>
      <c r="R17" s="36">
        <v>14</v>
      </c>
    </row>
    <row r="18" spans="1:22" ht="16.95" customHeight="1" x14ac:dyDescent="0.3">
      <c r="A18" s="157" t="s">
        <v>340</v>
      </c>
      <c r="B18" s="190" t="s">
        <v>272</v>
      </c>
      <c r="C18" s="177">
        <v>66</v>
      </c>
      <c r="D18" s="177">
        <v>40</v>
      </c>
      <c r="E18" s="177">
        <v>23</v>
      </c>
      <c r="G18" s="157" t="s">
        <v>350</v>
      </c>
      <c r="H18" s="153" t="s">
        <v>51</v>
      </c>
      <c r="I18" s="175">
        <f t="shared" si="0"/>
        <v>66</v>
      </c>
      <c r="J18" s="175">
        <f t="shared" si="1"/>
        <v>40</v>
      </c>
      <c r="K18" s="175">
        <f t="shared" si="2"/>
        <v>23</v>
      </c>
      <c r="M18" s="193" t="s">
        <v>440</v>
      </c>
      <c r="N18" s="177">
        <v>38</v>
      </c>
      <c r="O18" s="177">
        <v>18</v>
      </c>
      <c r="P18" s="177">
        <v>12</v>
      </c>
      <c r="R18" s="36">
        <v>18</v>
      </c>
    </row>
    <row r="19" spans="1:22" ht="16.95" customHeight="1" x14ac:dyDescent="0.3">
      <c r="A19" s="157" t="s">
        <v>341</v>
      </c>
      <c r="B19" s="190" t="s">
        <v>306</v>
      </c>
      <c r="C19" s="177">
        <v>29</v>
      </c>
      <c r="D19" s="177">
        <v>20</v>
      </c>
      <c r="E19" s="177">
        <v>14</v>
      </c>
      <c r="G19" s="157" t="s">
        <v>356</v>
      </c>
      <c r="H19" s="153" t="s">
        <v>311</v>
      </c>
      <c r="I19" s="175">
        <f t="shared" si="0"/>
        <v>29</v>
      </c>
      <c r="J19" s="175">
        <f t="shared" si="1"/>
        <v>20</v>
      </c>
      <c r="K19" s="175">
        <f t="shared" si="2"/>
        <v>14</v>
      </c>
      <c r="M19" s="193" t="s">
        <v>439</v>
      </c>
      <c r="N19" s="177">
        <v>66</v>
      </c>
      <c r="O19" s="177">
        <v>35</v>
      </c>
      <c r="P19" s="177">
        <v>16</v>
      </c>
      <c r="R19" s="36">
        <v>30</v>
      </c>
    </row>
    <row r="20" spans="1:22" ht="16.95" customHeight="1" x14ac:dyDescent="0.3">
      <c r="A20" s="157" t="s">
        <v>342</v>
      </c>
      <c r="B20" s="190" t="s">
        <v>304</v>
      </c>
      <c r="C20" s="177">
        <v>41</v>
      </c>
      <c r="D20" s="177">
        <v>20</v>
      </c>
      <c r="E20" s="177">
        <v>14</v>
      </c>
      <c r="G20" s="157" t="s">
        <v>354</v>
      </c>
      <c r="H20" s="153" t="s">
        <v>316</v>
      </c>
      <c r="I20" s="175">
        <f t="shared" si="0"/>
        <v>41</v>
      </c>
      <c r="J20" s="175">
        <f t="shared" si="1"/>
        <v>20</v>
      </c>
      <c r="K20" s="175">
        <f t="shared" si="2"/>
        <v>14</v>
      </c>
      <c r="M20" s="193" t="s">
        <v>444</v>
      </c>
      <c r="N20" s="177">
        <v>23</v>
      </c>
      <c r="O20" s="177">
        <v>14</v>
      </c>
      <c r="P20" s="177">
        <v>12</v>
      </c>
    </row>
    <row r="21" spans="1:22" ht="16.95" customHeight="1" x14ac:dyDescent="0.3">
      <c r="A21" s="157" t="s">
        <v>343</v>
      </c>
      <c r="B21" s="190" t="s">
        <v>303</v>
      </c>
      <c r="C21" s="177">
        <v>80</v>
      </c>
      <c r="D21" s="177">
        <v>35</v>
      </c>
      <c r="E21" s="177">
        <v>23</v>
      </c>
      <c r="G21" s="157" t="s">
        <v>357</v>
      </c>
      <c r="H21" s="154" t="s">
        <v>315</v>
      </c>
      <c r="I21" s="175">
        <f t="shared" si="0"/>
        <v>80</v>
      </c>
      <c r="J21" s="175">
        <f t="shared" si="1"/>
        <v>35</v>
      </c>
      <c r="K21" s="175">
        <f t="shared" si="2"/>
        <v>23</v>
      </c>
      <c r="M21" s="193" t="s">
        <v>452</v>
      </c>
      <c r="N21" s="177">
        <v>48</v>
      </c>
      <c r="O21" s="177">
        <v>26</v>
      </c>
      <c r="P21" s="177">
        <v>16</v>
      </c>
    </row>
    <row r="22" spans="1:22" ht="16.95" customHeight="1" x14ac:dyDescent="0.3">
      <c r="A22" s="157" t="s">
        <v>344</v>
      </c>
      <c r="B22" s="190" t="s">
        <v>305</v>
      </c>
      <c r="C22" s="177">
        <v>38</v>
      </c>
      <c r="D22" s="177">
        <v>18</v>
      </c>
      <c r="E22" s="177">
        <v>12</v>
      </c>
      <c r="G22" s="157" t="s">
        <v>336</v>
      </c>
      <c r="H22" s="153" t="s">
        <v>100</v>
      </c>
      <c r="I22" s="175">
        <f t="shared" si="0"/>
        <v>38</v>
      </c>
      <c r="J22" s="175">
        <f t="shared" si="1"/>
        <v>18</v>
      </c>
      <c r="K22" s="175">
        <f t="shared" si="2"/>
        <v>12</v>
      </c>
      <c r="M22" s="193" t="s">
        <v>438</v>
      </c>
      <c r="N22" s="177">
        <v>80</v>
      </c>
      <c r="O22" s="177">
        <v>35</v>
      </c>
      <c r="P22" s="177">
        <v>20</v>
      </c>
    </row>
    <row r="23" spans="1:22" ht="16.95" customHeight="1" x14ac:dyDescent="0.3">
      <c r="A23" s="157" t="s">
        <v>345</v>
      </c>
      <c r="B23" s="190" t="s">
        <v>235</v>
      </c>
      <c r="C23" s="177">
        <v>66</v>
      </c>
      <c r="D23" s="177">
        <v>35</v>
      </c>
      <c r="E23" s="177">
        <v>16</v>
      </c>
      <c r="G23" s="157" t="s">
        <v>349</v>
      </c>
      <c r="H23" s="153" t="s">
        <v>101</v>
      </c>
      <c r="I23" s="175">
        <f t="shared" si="0"/>
        <v>66</v>
      </c>
      <c r="J23" s="175">
        <f t="shared" si="1"/>
        <v>35</v>
      </c>
      <c r="K23" s="175">
        <f t="shared" si="2"/>
        <v>16</v>
      </c>
      <c r="M23" s="193" t="s">
        <v>456</v>
      </c>
      <c r="N23" s="177">
        <v>20</v>
      </c>
      <c r="O23" s="177">
        <v>14</v>
      </c>
      <c r="P23" s="177">
        <v>12</v>
      </c>
    </row>
    <row r="24" spans="1:22" ht="16.95" customHeight="1" x14ac:dyDescent="0.3">
      <c r="A24" s="157" t="s">
        <v>346</v>
      </c>
      <c r="B24" s="190" t="s">
        <v>302</v>
      </c>
      <c r="C24" s="177">
        <v>20</v>
      </c>
      <c r="D24" s="177">
        <v>14</v>
      </c>
      <c r="E24" s="177">
        <v>12</v>
      </c>
      <c r="G24" s="157" t="s">
        <v>351</v>
      </c>
      <c r="H24" s="155" t="s">
        <v>65</v>
      </c>
      <c r="I24" s="175">
        <f t="shared" si="0"/>
        <v>20</v>
      </c>
      <c r="J24" s="175">
        <f t="shared" si="1"/>
        <v>14</v>
      </c>
      <c r="K24" s="175">
        <f t="shared" si="2"/>
        <v>12</v>
      </c>
      <c r="M24" s="193" t="s">
        <v>477</v>
      </c>
      <c r="N24" s="177">
        <v>23</v>
      </c>
      <c r="O24" s="177">
        <v>14</v>
      </c>
      <c r="P24" s="177">
        <v>12</v>
      </c>
    </row>
    <row r="25" spans="1:22" ht="16.95" customHeight="1" x14ac:dyDescent="0.3">
      <c r="A25" s="157" t="s">
        <v>347</v>
      </c>
      <c r="B25" s="190" t="s">
        <v>301</v>
      </c>
      <c r="C25" s="177">
        <v>48</v>
      </c>
      <c r="D25" s="177">
        <v>26</v>
      </c>
      <c r="E25" s="177">
        <v>16</v>
      </c>
      <c r="G25" s="157" t="s">
        <v>339</v>
      </c>
      <c r="H25" s="154" t="s">
        <v>281</v>
      </c>
      <c r="I25" s="175">
        <f t="shared" si="0"/>
        <v>48</v>
      </c>
      <c r="J25" s="175">
        <f t="shared" si="1"/>
        <v>26</v>
      </c>
      <c r="K25" s="175">
        <f t="shared" si="2"/>
        <v>16</v>
      </c>
      <c r="M25" s="193" t="s">
        <v>478</v>
      </c>
      <c r="N25" s="177">
        <v>41</v>
      </c>
      <c r="O25" s="177">
        <v>26</v>
      </c>
      <c r="P25" s="177">
        <v>14</v>
      </c>
    </row>
    <row r="26" spans="1:22" ht="16.95" customHeight="1" x14ac:dyDescent="0.3">
      <c r="A26" s="157" t="s">
        <v>348</v>
      </c>
      <c r="B26" s="190" t="s">
        <v>312</v>
      </c>
      <c r="C26" s="177">
        <v>164</v>
      </c>
      <c r="D26" s="177">
        <v>40</v>
      </c>
      <c r="E26" s="177">
        <v>20</v>
      </c>
      <c r="G26" s="157" t="s">
        <v>352</v>
      </c>
      <c r="H26" s="153" t="s">
        <v>88</v>
      </c>
      <c r="I26" s="175">
        <f t="shared" si="0"/>
        <v>164</v>
      </c>
      <c r="J26" s="175">
        <f t="shared" si="1"/>
        <v>40</v>
      </c>
      <c r="K26" s="175">
        <f t="shared" si="2"/>
        <v>20</v>
      </c>
      <c r="M26" s="193" t="s">
        <v>455</v>
      </c>
      <c r="N26" s="177">
        <v>66</v>
      </c>
      <c r="O26" s="177">
        <v>40</v>
      </c>
      <c r="P26" s="177">
        <v>23</v>
      </c>
    </row>
    <row r="28" spans="1:22" x14ac:dyDescent="0.3">
      <c r="A28" s="103" t="s">
        <v>373</v>
      </c>
    </row>
    <row r="29" spans="1:22" s="103" customFormat="1" ht="14.4" x14ac:dyDescent="0.3">
      <c r="A29" s="103" t="s">
        <v>217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</row>
    <row r="30" spans="1:22" s="103" customFormat="1" ht="14.4" x14ac:dyDescent="0.3">
      <c r="A30" s="103" t="s">
        <v>218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</row>
  </sheetData>
  <sortState xmlns:xlrd2="http://schemas.microsoft.com/office/spreadsheetml/2017/richdata2" ref="G2:K26">
    <sortCondition ref="H2:H26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2024-2025</vt:lpstr>
      <vt:lpstr>Ledenlijst</vt:lpstr>
      <vt:lpstr>Bekerploegen</vt:lpstr>
      <vt:lpstr>Inschrijv. beker AB</vt:lpstr>
      <vt:lpstr>Data</vt:lpstr>
      <vt:lpstr>formules</vt:lpstr>
      <vt:lpstr>Ledenlijst (2)</vt:lpstr>
      <vt:lpstr>heen</vt:lpstr>
      <vt:lpstr>terug</vt:lpstr>
      <vt:lpstr>totaal</vt:lpstr>
    </vt:vector>
  </TitlesOfParts>
  <Company>Nyrstar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Wouters, Guido</dc:creator>
  <cp:lastModifiedBy>guido wouters</cp:lastModifiedBy>
  <cp:lastPrinted>2025-01-13T10:07:54Z</cp:lastPrinted>
  <dcterms:created xsi:type="dcterms:W3CDTF">2019-01-04T13:01:39Z</dcterms:created>
  <dcterms:modified xsi:type="dcterms:W3CDTF">2025-04-03T10:47:12Z</dcterms:modified>
</cp:coreProperties>
</file>